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checkCompatibility="1" autoCompressPictures="0"/>
  <bookViews>
    <workbookView xWindow="880" yWindow="0" windowWidth="25600" windowHeight="16060" tabRatio="500"/>
  </bookViews>
  <sheets>
    <sheet name="Gear List" sheetId="1" r:id="rId1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8" i="1" l="1"/>
  <c r="E147" i="1"/>
  <c r="E146" i="1"/>
  <c r="C148" i="1"/>
  <c r="D148" i="1"/>
  <c r="D147" i="1"/>
  <c r="D146" i="1"/>
  <c r="C147" i="1"/>
  <c r="C146" i="1"/>
  <c r="B148" i="1"/>
  <c r="B146" i="1"/>
  <c r="B147" i="1"/>
  <c r="C143" i="1"/>
  <c r="D143" i="1"/>
  <c r="E143" i="1"/>
  <c r="B143" i="1"/>
  <c r="E132" i="1"/>
  <c r="D132" i="1"/>
  <c r="C132" i="1"/>
  <c r="B132" i="1"/>
  <c r="C120" i="1"/>
  <c r="D120" i="1"/>
  <c r="E120" i="1"/>
  <c r="B120" i="1"/>
  <c r="E108" i="1"/>
  <c r="D108" i="1"/>
  <c r="C108" i="1"/>
  <c r="B108" i="1"/>
  <c r="C94" i="1"/>
  <c r="E94" i="1"/>
  <c r="D94" i="1"/>
  <c r="B94" i="1"/>
  <c r="E72" i="1"/>
  <c r="D72" i="1"/>
  <c r="C72" i="1"/>
  <c r="B72" i="1"/>
  <c r="D65" i="1"/>
  <c r="D54" i="1"/>
  <c r="D46" i="1"/>
  <c r="C39" i="1"/>
  <c r="B39" i="1"/>
  <c r="E33" i="1"/>
  <c r="D33" i="1"/>
  <c r="C33" i="1"/>
  <c r="B33" i="1"/>
  <c r="B19" i="1"/>
  <c r="C19" i="1"/>
  <c r="D19" i="1"/>
  <c r="E19" i="1"/>
  <c r="E9" i="1"/>
  <c r="D9" i="1"/>
  <c r="C9" i="1"/>
  <c r="B9" i="1"/>
</calcChain>
</file>

<file path=xl/comments1.xml><?xml version="1.0" encoding="utf-8"?>
<comments xmlns="http://schemas.openxmlformats.org/spreadsheetml/2006/main">
  <authors>
    <author>Shawn Forry</author>
  </authors>
  <commentList>
    <comment ref="B146" authorId="0">
      <text>
        <r>
          <rPr>
            <b/>
            <sz val="9"/>
            <color indexed="81"/>
            <rFont val="Arial"/>
          </rPr>
          <t>Shawn Forry:</t>
        </r>
        <r>
          <rPr>
            <sz val="9"/>
            <color indexed="81"/>
            <rFont val="Arial"/>
          </rPr>
          <t xml:space="preserve">
Carried snowshoes most of the time.</t>
        </r>
      </text>
    </comment>
  </commentList>
</comments>
</file>

<file path=xl/sharedStrings.xml><?xml version="1.0" encoding="utf-8"?>
<sst xmlns="http://schemas.openxmlformats.org/spreadsheetml/2006/main" count="275" uniqueCount="264">
  <si>
    <t>Great warmth for weight. REI brand powerstretch is very poor quality. Fabric pilled after 1 day.</t>
    <phoneticPr fontId="11" type="noConversion"/>
  </si>
  <si>
    <t>Great for sealing out minor precip. Need full gaitor for deeper conditions. Good durability on bottom strap.</t>
    <phoneticPr fontId="11" type="noConversion"/>
  </si>
  <si>
    <t>Poor choice. Got wet from condensation under tarp. Switched to full synthtic outer layers. Much better.</t>
    <phoneticPr fontId="11" type="noConversion"/>
  </si>
  <si>
    <t>Perfect for continuous wet/cold conditions. Easy to layer over thermawrap jacket.</t>
    <phoneticPr fontId="11" type="noConversion"/>
  </si>
  <si>
    <t>Vargo Ti Pocket Cleat</t>
    <phoneticPr fontId="11" type="noConversion"/>
  </si>
  <si>
    <t>Great purchase in ice/firm snow for under 2oz. Worth the weight. Very packable. Likely only work for some shoe types.</t>
    <phoneticPr fontId="11" type="noConversion"/>
  </si>
  <si>
    <t>Wool not a good choice on leggings. Crotch prone to ripping.</t>
    <phoneticPr fontId="11" type="noConversion"/>
  </si>
  <si>
    <t>Great warmth. Low odor.</t>
    <phoneticPr fontId="11" type="noConversion"/>
  </si>
  <si>
    <t>Huge advocate of carrying paper maps. Mandatory for white out and snow conditions.</t>
    <phoneticPr fontId="11" type="noConversion"/>
  </si>
  <si>
    <t>Extremely helpful for creating route alternatives and bail options.</t>
    <phoneticPr fontId="11" type="noConversion"/>
  </si>
  <si>
    <t xml:space="preserve">Not worth the expense. Most info not relevant for a winter hike. </t>
    <phoneticPr fontId="11" type="noConversion"/>
  </si>
  <si>
    <t>Extremely helpful at keeping maps dry. Zipper prone to blowing out after ~2mo.</t>
    <phoneticPr fontId="11" type="noConversion"/>
  </si>
  <si>
    <t>Waterproof. Just enough pages for logging town to-do's, mileage, notes, etc.</t>
    <phoneticPr fontId="11" type="noConversion"/>
  </si>
  <si>
    <t>Test zip ties before using. Poor quality, did not work in the cold.</t>
    <phoneticPr fontId="11" type="noConversion"/>
  </si>
  <si>
    <t>Extemely versatile. Used to combine trekking poles for tarp, attach frozen skins, etc</t>
    <phoneticPr fontId="11" type="noConversion"/>
  </si>
  <si>
    <t>Extremely helpful for variable conditions. Candle would work for cheaper alternative.</t>
    <phoneticPr fontId="11" type="noConversion"/>
  </si>
  <si>
    <t>Worth the weight! Negated pressure points after days in ski boots.</t>
    <phoneticPr fontId="11" type="noConversion"/>
  </si>
  <si>
    <t>Gloppy snow conditions are a nightmare. This did its best to combat the conditions, short to last.</t>
    <phoneticPr fontId="11" type="noConversion"/>
  </si>
  <si>
    <t>Amazing camera. Highly recommend the Powershot S Series. Broke after 2200mi from negligence.</t>
    <phoneticPr fontId="11" type="noConversion"/>
  </si>
  <si>
    <t>Camera battery life wassurprisingly good. Did not need. Camera battery good for 2-3 weeks in the cold if slept with.</t>
    <phoneticPr fontId="11" type="noConversion"/>
  </si>
  <si>
    <t>Light and simple to use. Added extra margin of safety through High Sierra.</t>
    <phoneticPr fontId="11" type="noConversion"/>
  </si>
  <si>
    <t xml:space="preserve">Helpful in town. </t>
    <phoneticPr fontId="11" type="noConversion"/>
  </si>
  <si>
    <t>Spare crucial for winter trips. Common to drop lighter in snow with gloved hands.</t>
    <phoneticPr fontId="11" type="noConversion"/>
  </si>
  <si>
    <t xml:space="preserve">Lasts a long time. Great protection with added zinc. </t>
    <phoneticPr fontId="11" type="noConversion"/>
  </si>
  <si>
    <t>Micro bottles were perfect for single use.</t>
    <phoneticPr fontId="11" type="noConversion"/>
  </si>
  <si>
    <t>Super durable ditty bag. Kept contents dry.</t>
    <phoneticPr fontId="11" type="noConversion"/>
  </si>
  <si>
    <t>Powerstretch much warmer than anything else. Easy to ring water out and dry. Good durability for fabric.</t>
    <phoneticPr fontId="11" type="noConversion"/>
  </si>
  <si>
    <t>Unbelievable warmth. Used entire trip. Packs compact. Repaired one hole by valve after 2400mi.</t>
    <phoneticPr fontId="11" type="noConversion"/>
  </si>
  <si>
    <t xml:space="preserve">Good durability. Retained moisture. Would likely use heavy guage plastic in future. </t>
    <phoneticPr fontId="11" type="noConversion"/>
  </si>
  <si>
    <t>Amazing balance of strength/space/weight. Confining during storms. Wish door was on end not side.</t>
    <phoneticPr fontId="11" type="noConversion"/>
  </si>
  <si>
    <t xml:space="preserve">Lighter than fleece and more wind resistant. </t>
    <phoneticPr fontId="11" type="noConversion"/>
  </si>
  <si>
    <t>Carbon poor choice for cold and snowy conditions. Carbon becomes brittle, easy to break. Broke 4 sections, Trauma 1.</t>
    <phoneticPr fontId="11" type="noConversion"/>
  </si>
  <si>
    <t>Great ski pole. Amazingly strong!! Twist lock can be problematic in cold conditions.</t>
    <phoneticPr fontId="11" type="noConversion"/>
  </si>
  <si>
    <t>Light and simple. Great fit.</t>
    <phoneticPr fontId="11" type="noConversion"/>
  </si>
  <si>
    <t>Great balance of weight, durability and function. Full side zips key. Lack of pockets was a challenge.</t>
    <phoneticPr fontId="11" type="noConversion"/>
  </si>
  <si>
    <t>Extremely durable, comfortable, quick to dry.</t>
    <phoneticPr fontId="11" type="noConversion"/>
  </si>
  <si>
    <t>Easy layout, useful functions. Prone to fogging up after replacing battery. Hard to reseal unit.</t>
    <phoneticPr fontId="11" type="noConversion"/>
  </si>
  <si>
    <t>Great fit and durability</t>
    <phoneticPr fontId="11" type="noConversion"/>
  </si>
  <si>
    <t>Good balance of grip/glide. Quick to dry. Poor adhesion in ext. cold conditions. Attachment quick and easy.</t>
    <phoneticPr fontId="11" type="noConversion"/>
  </si>
  <si>
    <t>Good battery life. Prone to turning on in sleeping bag. Noticeable lag time in search function.</t>
    <phoneticPr fontId="11" type="noConversion"/>
  </si>
  <si>
    <t>Good balance of weight and shovel surface area.</t>
    <phoneticPr fontId="11" type="noConversion"/>
  </si>
  <si>
    <t>Per Foot</t>
    <phoneticPr fontId="11" type="noConversion"/>
  </si>
  <si>
    <t>Montbell Dynamo Wind Pant</t>
    <phoneticPr fontId="11" type="noConversion"/>
  </si>
  <si>
    <t>Rarely used, but added warmth in cold conditions. Seams need improvement if wearing next to skin.</t>
    <phoneticPr fontId="11" type="noConversion"/>
  </si>
  <si>
    <t>Perfect blend of weight/function. Patterned base is a must in rolling terrain. Wide enough for deep conditions</t>
    <phoneticPr fontId="11" type="noConversion"/>
  </si>
  <si>
    <t>Simple and Light. Toe piece prone to freezing. Heel post prone to twisting. Minor annoyances for function.</t>
    <phoneticPr fontId="11" type="noConversion"/>
  </si>
  <si>
    <t>Thin and supportive. Added needed volume in ski liner.</t>
    <phoneticPr fontId="11" type="noConversion"/>
  </si>
  <si>
    <t>Enough fuel capacity for 10+ days and melting snow.</t>
    <phoneticPr fontId="11" type="noConversion"/>
  </si>
  <si>
    <t>Versitle for winter. Could put on stove or fire. Lid handle prone to breaking. Wish it came with 1L option</t>
    <phoneticPr fontId="11" type="noConversion"/>
  </si>
  <si>
    <t xml:space="preserve">Cheap and simple. Go to bottle for warmer temps. </t>
    <phoneticPr fontId="11" type="noConversion"/>
  </si>
  <si>
    <t>Perfect snowshoe for variety of conditions. Extremely durable. 650+ mi. We were not nice to these!!</t>
    <phoneticPr fontId="11" type="noConversion"/>
  </si>
  <si>
    <t>Crucial for cold/wet conditions. Likely saved our trip after frostbite incident. Closure system needs improvement.</t>
    <phoneticPr fontId="11" type="noConversion"/>
  </si>
  <si>
    <t>Torx Screwdriver</t>
    <phoneticPr fontId="11" type="noConversion"/>
  </si>
  <si>
    <t>Foam Padding</t>
    <phoneticPr fontId="11" type="noConversion"/>
  </si>
  <si>
    <t>1/4 zip, greater neck coverage</t>
    <phoneticPr fontId="11" type="noConversion"/>
  </si>
  <si>
    <t xml:space="preserve">Icebreaker Mondo Zip 200 L/S </t>
    <phoneticPr fontId="11" type="noConversion"/>
  </si>
  <si>
    <t>WA rain/snow, shelter during breaks, cooking in camp, groundsheet</t>
    <phoneticPr fontId="11" type="noConversion"/>
  </si>
  <si>
    <t>Montbell Thermawrap Pro Parka</t>
    <phoneticPr fontId="11" type="noConversion"/>
  </si>
  <si>
    <t>FITS Light Hiker Crew Sock</t>
    <phoneticPr fontId="11" type="noConversion"/>
  </si>
  <si>
    <t>FITS Light Ski Sock</t>
    <phoneticPr fontId="11" type="noConversion"/>
  </si>
  <si>
    <t>Great holding power in extreme wind. No pulled stakes. Needle stakes easier to place in frozen ground.</t>
    <phoneticPr fontId="11" type="noConversion"/>
  </si>
  <si>
    <t xml:space="preserve">Most versatile clothing layer. Wore nearly every day. Fit is poor. </t>
    <phoneticPr fontId="11" type="noConversion"/>
  </si>
  <si>
    <t>Snowshoe System</t>
    <phoneticPr fontId="11" type="noConversion"/>
  </si>
  <si>
    <t>Dynafit Low Tech Lite Bindings</t>
    <phoneticPr fontId="11" type="noConversion"/>
  </si>
  <si>
    <t xml:space="preserve">Easy to access. Attachment to MLD packs could be improved. </t>
    <phoneticPr fontId="11" type="noConversion"/>
  </si>
  <si>
    <t>2 foodbag system perfect for seperating morning/dinner from day time snacks.</t>
    <phoneticPr fontId="11" type="noConversion"/>
  </si>
  <si>
    <t>Amazing warmth and coverage. Could push into single digits as needed.</t>
    <phoneticPr fontId="11" type="noConversion"/>
  </si>
  <si>
    <t>Granite Gear Leopard AC 58</t>
    <phoneticPr fontId="11" type="noConversion"/>
  </si>
  <si>
    <t>Montbell Spats</t>
  </si>
  <si>
    <t>Clothing (Carried)</t>
  </si>
  <si>
    <t>Montbell UL Down Parka</t>
  </si>
  <si>
    <t>Camp and sleeping</t>
  </si>
  <si>
    <t>Use MLD spirit quilt as secondary layer in camp in ski section</t>
  </si>
  <si>
    <t>Montbell Torrent Flier Jacket</t>
  </si>
  <si>
    <t>Gore-tex pac-lite</t>
  </si>
  <si>
    <t>FITS Pro Trail Quarter Sock</t>
    <phoneticPr fontId="11" type="noConversion"/>
  </si>
  <si>
    <t>Lghtest available probe</t>
    <phoneticPr fontId="11" type="noConversion"/>
  </si>
  <si>
    <t>Spare camera battery</t>
    <phoneticPr fontId="11" type="noConversion"/>
  </si>
  <si>
    <t>(Trauma)</t>
    <phoneticPr fontId="11" type="noConversion"/>
  </si>
  <si>
    <t>Fully waterproof</t>
  </si>
  <si>
    <t>Cold will drain batteries quicker</t>
  </si>
  <si>
    <t xml:space="preserve">Total Carried </t>
    <phoneticPr fontId="11" type="noConversion"/>
  </si>
  <si>
    <t>Total Worn</t>
    <phoneticPr fontId="11" type="noConversion"/>
  </si>
  <si>
    <t xml:space="preserve">Total Skin Out </t>
    <phoneticPr fontId="11" type="noConversion"/>
  </si>
  <si>
    <t>Use skis as deadman for winter set up (Trauma)</t>
    <phoneticPr fontId="11" type="noConversion"/>
  </si>
  <si>
    <t>MSR Women's Lightning Ascent Snowshoes</t>
    <phoneticPr fontId="11" type="noConversion"/>
  </si>
  <si>
    <t>Per pair. Wmn's version lighter/narrower</t>
    <phoneticPr fontId="11" type="noConversion"/>
  </si>
  <si>
    <t>Leki Venom Vario S Trekking Pole</t>
    <phoneticPr fontId="11" type="noConversion"/>
  </si>
  <si>
    <t>per pole, backpack section, use for mid set up, duct tape on pole</t>
  </si>
  <si>
    <t>Ski Gear (Carried)</t>
  </si>
  <si>
    <t>Patterned base</t>
  </si>
  <si>
    <t>Pieps Freeride Avi Beacon</t>
  </si>
  <si>
    <t>Lightest available beacon</t>
  </si>
  <si>
    <t>CAMP Carbon Fiber Probe</t>
  </si>
  <si>
    <t>Arva Snow Plume Shovel</t>
  </si>
  <si>
    <t>Double as stove base while cooking in snow</t>
  </si>
  <si>
    <t>Gossamer Gear EZC 2 Line (50')</t>
  </si>
  <si>
    <t>Repairs, knot per foot, cutting cornices</t>
  </si>
  <si>
    <t>Ski Repair Kit</t>
  </si>
  <si>
    <t>MaxiGlide Glide Wax</t>
  </si>
  <si>
    <t>CAMP Skin Wax</t>
  </si>
  <si>
    <t>Voile Strap (2)</t>
  </si>
  <si>
    <t>JB Weld Quick Set</t>
  </si>
  <si>
    <t>Platypus 2L Water Bottle (2)</t>
    <phoneticPr fontId="11" type="noConversion"/>
  </si>
  <si>
    <t>Pre-Trip Notes</t>
    <phoneticPr fontId="11" type="noConversion"/>
  </si>
  <si>
    <t>Post Trip Notes</t>
    <phoneticPr fontId="11" type="noConversion"/>
  </si>
  <si>
    <t>Ski Gear (Worn)</t>
    <phoneticPr fontId="11" type="noConversion"/>
  </si>
  <si>
    <t>NEOS Adventurer Overboot</t>
    <phoneticPr fontId="11" type="noConversion"/>
  </si>
  <si>
    <t>NRS Hydroskin Neoprene Socks</t>
    <phoneticPr fontId="11" type="noConversion"/>
  </si>
  <si>
    <t>Storage for camera, sunscreens, snacks, etc</t>
  </si>
  <si>
    <t>Other</t>
    <phoneticPr fontId="11" type="noConversion"/>
  </si>
  <si>
    <t>Leki Carbon Ti Trekking Pole</t>
    <phoneticPr fontId="11" type="noConversion"/>
  </si>
  <si>
    <t>Emergency reaponse, GPS, texting, redundancy (Trauma)</t>
  </si>
  <si>
    <t>For use in towns and on trail (Trauma)</t>
  </si>
  <si>
    <t>Misc.</t>
  </si>
  <si>
    <t>Maps</t>
  </si>
  <si>
    <t>Halfmile maps (Trauma)</t>
  </si>
  <si>
    <t>Delorme Overview Maps</t>
  </si>
  <si>
    <t>Yogi's Town Guide</t>
  </si>
  <si>
    <t>Aloksak Map Case</t>
  </si>
  <si>
    <t>ID/ Credit Card</t>
  </si>
  <si>
    <t>Waterproofing for ID, money, etc</t>
  </si>
  <si>
    <t>Track weather, avi conditions, journal</t>
  </si>
  <si>
    <t>CAMP Race 290 Crampon</t>
  </si>
  <si>
    <t>Group Gear Shared</t>
  </si>
  <si>
    <t>MLD Pack Pockets (2)</t>
  </si>
  <si>
    <t>Food storage</t>
  </si>
  <si>
    <t>Trash compactor bag</t>
  </si>
  <si>
    <t xml:space="preserve">Sleeping/Shelter </t>
  </si>
  <si>
    <t>MLD Spirit 38 Overquilt</t>
  </si>
  <si>
    <t>Overbag for moisture management, wearable</t>
  </si>
  <si>
    <t>Thermarest NeoAir Xtherm</t>
  </si>
  <si>
    <t>Used in conjuction w/Goodnight pad, mummy 20"x72" R-Value 5.7</t>
  </si>
  <si>
    <t>MLD Cuben Poncho Tarp</t>
  </si>
  <si>
    <t>Icebreaker Balaclava</t>
  </si>
  <si>
    <t>Fits Light Hiker Crew</t>
  </si>
  <si>
    <t>Sleep socks, spare socks</t>
  </si>
  <si>
    <t>MLD eVent Rain Mitts</t>
  </si>
  <si>
    <t>Storm shell and camp</t>
  </si>
  <si>
    <t>Toiletries</t>
  </si>
  <si>
    <t>Toothbrush</t>
  </si>
  <si>
    <t>Head Hunter Sunscreen</t>
  </si>
  <si>
    <t>45 SPF</t>
  </si>
  <si>
    <t>Toilet Paper</t>
  </si>
  <si>
    <t>Inflammation</t>
  </si>
  <si>
    <t>Sewing Kit</t>
  </si>
  <si>
    <t>Repairs</t>
  </si>
  <si>
    <t>Super Glue</t>
  </si>
  <si>
    <t>MLD Cuben Zip Pouch (med)</t>
  </si>
  <si>
    <t>Electronics</t>
  </si>
  <si>
    <t>Canon S95 Camera</t>
  </si>
  <si>
    <t>HD Video, w/ 16G card</t>
  </si>
  <si>
    <t>Tyvec groundsheet</t>
  </si>
  <si>
    <t>Longer lasting than polycro</t>
  </si>
  <si>
    <t>MLD Cuben Duomid</t>
  </si>
  <si>
    <t>Vargo Ti Ascent Tent Stake (8)</t>
  </si>
  <si>
    <t>Cooking/ Water</t>
  </si>
  <si>
    <t>Trail Designs Ti-Tri Sidewinder</t>
  </si>
  <si>
    <t>Burns wood, alcohol, esbit</t>
  </si>
  <si>
    <t>Big enough to melt water if needed, fill hot water bottle at night</t>
  </si>
  <si>
    <t>Alcohol for backup</t>
  </si>
  <si>
    <t>Lighter (2)</t>
  </si>
  <si>
    <t>Mini-Bic, spare in ziplock</t>
  </si>
  <si>
    <t>Nalgene 1L Canteen</t>
  </si>
  <si>
    <t>Vargo Ti Water Bottle</t>
  </si>
  <si>
    <t>For hot water bottle, more durable with freezing bottles.</t>
  </si>
  <si>
    <t>Princeton Tec Vizz</t>
  </si>
  <si>
    <t>AAA batteries easy to find, light and bright</t>
  </si>
  <si>
    <t>MP3 Player w/headphones</t>
  </si>
  <si>
    <t>Spare Batteries</t>
  </si>
  <si>
    <t xml:space="preserve">(3) AAA </t>
  </si>
  <si>
    <t>Iridium 9555 SAT Phone</t>
  </si>
  <si>
    <t>Delorme InReach Explorer</t>
  </si>
  <si>
    <t>Voile Vector BC</t>
  </si>
  <si>
    <t>170cm, per ski 118/94/107, patterned base</t>
  </si>
  <si>
    <t>per binding</t>
  </si>
  <si>
    <t>Superfeet Carbon Insoles</t>
  </si>
  <si>
    <t>Trim to fit</t>
  </si>
  <si>
    <t>per pole, stronger and xc style grip, duct tape on pole</t>
  </si>
  <si>
    <t>Granite Gear Air Zippsack (Sm)</t>
  </si>
  <si>
    <t>Zip ties</t>
  </si>
  <si>
    <t>Clothing (Worn)</t>
  </si>
  <si>
    <t>Montbell Alpine Ridge Pants</t>
  </si>
  <si>
    <t>Icebreaker Oasis Legging</t>
  </si>
  <si>
    <t>Montbell Thermawrap Jacket</t>
  </si>
  <si>
    <t>Montbell Tachyon Anorak</t>
  </si>
  <si>
    <t>Watch, Altimeter, Compass</t>
  </si>
  <si>
    <t>Extra warmth</t>
  </si>
  <si>
    <t>Item</t>
  </si>
  <si>
    <t>Packing</t>
  </si>
  <si>
    <r>
      <rPr>
        <sz val="10"/>
        <rFont val="Verdana"/>
      </rPr>
      <t>Pelican</t>
    </r>
    <r>
      <rPr>
        <sz val="10"/>
        <rFont val="Verdana"/>
      </rPr>
      <t xml:space="preserve"> camera case</t>
    </r>
  </si>
  <si>
    <t>Good case since I have broken way too many cameras in the past.</t>
  </si>
  <si>
    <t>Voile skins</t>
  </si>
  <si>
    <r>
      <t xml:space="preserve">Integrate into </t>
    </r>
    <r>
      <rPr>
        <sz val="10"/>
        <rFont val="Verdana"/>
      </rPr>
      <t>tech binding AT</t>
    </r>
    <r>
      <rPr>
        <sz val="10"/>
        <rFont val="Verdana"/>
      </rPr>
      <t xml:space="preserve"> boots</t>
    </r>
  </si>
  <si>
    <t>Compact and light to carry through the High Sierra when we had ski boots</t>
  </si>
  <si>
    <r>
      <t>Mondo 2</t>
    </r>
    <r>
      <rPr>
        <sz val="10"/>
        <rFont val="Verdana"/>
      </rPr>
      <t>9</t>
    </r>
    <r>
      <rPr>
        <sz val="10"/>
        <rFont val="Verdana"/>
      </rPr>
      <t xml:space="preserve">, per boot </t>
    </r>
  </si>
  <si>
    <t>Dynafit PDG Boots</t>
  </si>
  <si>
    <t>Amazing comfort for a ski boot after some boot work. Easy to get wet.</t>
  </si>
  <si>
    <r>
      <t xml:space="preserve">Granite Gear </t>
    </r>
    <r>
      <rPr>
        <sz val="10"/>
        <rFont val="Verdana"/>
      </rPr>
      <t>Crown</t>
    </r>
  </si>
  <si>
    <r>
      <t>Backpack (WA)</t>
    </r>
    <r>
      <rPr>
        <b/>
        <sz val="10"/>
        <rFont val="Verdana"/>
      </rPr>
      <t xml:space="preserve"> (in ounces)</t>
    </r>
  </si>
  <si>
    <r>
      <t>Snowshoe</t>
    </r>
    <r>
      <rPr>
        <b/>
        <sz val="10"/>
        <rFont val="Verdana"/>
      </rPr>
      <t xml:space="preserve"> (in ounces)</t>
    </r>
  </si>
  <si>
    <r>
      <t>Ski</t>
    </r>
    <r>
      <rPr>
        <b/>
        <sz val="10"/>
        <rFont val="Verdana"/>
      </rPr>
      <t xml:space="preserve"> (in ounces)</t>
    </r>
  </si>
  <si>
    <r>
      <t>Backpack (SoCal)</t>
    </r>
    <r>
      <rPr>
        <b/>
        <sz val="10"/>
        <rFont val="Verdana"/>
      </rPr>
      <t xml:space="preserve"> (in ounces)</t>
    </r>
  </si>
  <si>
    <t>Granite Gear Uberlight stuff sack</t>
  </si>
  <si>
    <t>Waterproofed sleeping bag in pack; could fit both sleeping bag and overbag inside one stuff sack too</t>
  </si>
  <si>
    <t>Comfortable to 45+lb. Easy to carry skies as needed. Side pockets did not hold items well.</t>
  </si>
  <si>
    <t>Light and simple. Enough volume for bulky winter gear, swapped out the line-locs for longer cord so I could strap on the snowshoes when needed</t>
  </si>
  <si>
    <t>Granite Gear Air Zippsack (16 Liter)</t>
  </si>
  <si>
    <r>
      <t>Pack liner</t>
    </r>
    <r>
      <rPr>
        <sz val="10"/>
        <rFont val="Verdana"/>
      </rPr>
      <t xml:space="preserve"> trash compactor bag + 1 extra</t>
    </r>
  </si>
  <si>
    <t>Lasted around 1mo. Hard to find name brand compactor bags. Off brand thinner, saved moderately ripped one for putting wet shoes or ski boot liners in for when I had to sleep with them</t>
  </si>
  <si>
    <t>Montbell Down Hugger 900 fill #2</t>
  </si>
  <si>
    <t>Thermarest Prolite XS</t>
  </si>
  <si>
    <t>Evernew 1.3L Titanium pot</t>
  </si>
  <si>
    <r>
      <rPr>
        <sz val="10"/>
        <rFont val="Verdana"/>
      </rPr>
      <t>2 .5</t>
    </r>
    <r>
      <rPr>
        <sz val="10"/>
        <rFont val="Verdana"/>
      </rPr>
      <t>L Platypus Bottle</t>
    </r>
  </si>
  <si>
    <t>Ti Spork</t>
  </si>
  <si>
    <t>Easy access w/ wide mouth. Horrible quality. Broke 4+ bottles between us.</t>
  </si>
  <si>
    <t>Vargo BOT</t>
  </si>
  <si>
    <r>
      <t>1L</t>
    </r>
    <r>
      <rPr>
        <sz val="10"/>
        <rFont val="Verdana"/>
      </rPr>
      <t xml:space="preserve"> Powerade</t>
    </r>
    <r>
      <rPr>
        <sz val="10"/>
        <rFont val="Verdana"/>
      </rPr>
      <t xml:space="preserve"> bottle</t>
    </r>
  </si>
  <si>
    <r>
      <rPr>
        <sz val="10"/>
        <rFont val="Verdana"/>
      </rPr>
      <t>Gerber mini tool</t>
    </r>
    <r>
      <rPr>
        <sz val="10"/>
        <rFont val="Verdana"/>
      </rPr>
      <t xml:space="preserve"> </t>
    </r>
    <r>
      <rPr>
        <sz val="10"/>
        <rFont val="Verdana"/>
      </rPr>
      <t>with nail clipper as main tool</t>
    </r>
  </si>
  <si>
    <r>
      <t xml:space="preserve">Per pair. Size </t>
    </r>
    <r>
      <rPr>
        <sz val="10"/>
        <rFont val="Verdana"/>
      </rPr>
      <t>X</t>
    </r>
    <r>
      <rPr>
        <sz val="10"/>
        <rFont val="Verdana"/>
      </rPr>
      <t>XL</t>
    </r>
  </si>
  <si>
    <t>Vasque Pendulum</t>
  </si>
  <si>
    <t>Salomon X Ultra Mid GTX</t>
  </si>
  <si>
    <r>
      <rPr>
        <sz val="10"/>
        <rFont val="Verdana"/>
      </rPr>
      <t>Icebreaker</t>
    </r>
    <r>
      <rPr>
        <sz val="10"/>
        <rFont val="Verdana"/>
      </rPr>
      <t xml:space="preserve"> Boxer</t>
    </r>
  </si>
  <si>
    <r>
      <rPr>
        <sz val="10"/>
        <rFont val="Verdana"/>
      </rPr>
      <t>High Gear</t>
    </r>
    <r>
      <rPr>
        <sz val="10"/>
        <rFont val="Verdana"/>
      </rPr>
      <t xml:space="preserve"> Watch</t>
    </r>
  </si>
  <si>
    <r>
      <rPr>
        <sz val="10"/>
        <rFont val="Verdana"/>
      </rPr>
      <t>Smith Director</t>
    </r>
    <r>
      <rPr>
        <sz val="10"/>
        <rFont val="Verdana"/>
      </rPr>
      <t xml:space="preserve"> Sunglasses</t>
    </r>
  </si>
  <si>
    <t>Keep powder out of shoes</t>
  </si>
  <si>
    <t>Pen</t>
  </si>
  <si>
    <t>Rite in the Rain Small Journal</t>
  </si>
  <si>
    <r>
      <t>Smartphone</t>
    </r>
    <r>
      <rPr>
        <i/>
        <sz val="10"/>
        <rFont val="Verdana"/>
      </rPr>
      <t xml:space="preserve"> and charger</t>
    </r>
  </si>
  <si>
    <t>Multi-functional. Able to receive weather updates, track location and send text for logistical needs. Helpful with Halfmile waypoints</t>
  </si>
  <si>
    <t>Sandisk</t>
  </si>
  <si>
    <t>Super bright and light. Good battery life.</t>
  </si>
  <si>
    <t>Aloksak</t>
  </si>
  <si>
    <r>
      <t>Ibuprofen</t>
    </r>
    <r>
      <rPr>
        <i/>
        <sz val="10"/>
        <rFont val="Verdana"/>
      </rPr>
      <t xml:space="preserve"> and vitamins</t>
    </r>
    <r>
      <rPr>
        <i/>
        <sz val="10"/>
        <rFont val="Verdana"/>
      </rPr>
      <t xml:space="preserve"> (50 pills)</t>
    </r>
  </si>
  <si>
    <t>Contact Lens stuff</t>
  </si>
  <si>
    <r>
      <t>Toothp</t>
    </r>
    <r>
      <rPr>
        <sz val="10"/>
        <rFont val="Verdana"/>
      </rPr>
      <t>aste</t>
    </r>
  </si>
  <si>
    <t>Icebreaker Wool hat with earflaps</t>
  </si>
  <si>
    <t>Nice to have the earflaps for chilly days</t>
  </si>
  <si>
    <t>Icebreaker wool beanie</t>
  </si>
  <si>
    <t>Montbell Torrent Flier Pants</t>
  </si>
  <si>
    <t>Montbell Shorts</t>
  </si>
  <si>
    <r>
      <t xml:space="preserve">Icebreaker Bodyfit </t>
    </r>
    <r>
      <rPr>
        <sz val="10"/>
        <rFont val="Verdana"/>
      </rPr>
      <t>150</t>
    </r>
    <r>
      <rPr>
        <sz val="10"/>
        <rFont val="Verdana"/>
      </rPr>
      <t xml:space="preserve"> L/S</t>
    </r>
  </si>
  <si>
    <r>
      <rPr>
        <sz val="10"/>
        <rFont val="Verdana"/>
      </rPr>
      <t>REI Powerstretch</t>
    </r>
    <r>
      <rPr>
        <sz val="10"/>
        <rFont val="Verdana"/>
      </rPr>
      <t xml:space="preserve"> Gloves</t>
    </r>
  </si>
  <si>
    <t>worked well with snowshoes system</t>
  </si>
  <si>
    <t>Amazing versatility! Keep pack drier in continuous rain. Extended life of rainwear.</t>
  </si>
  <si>
    <r>
      <t>REI Tech C</t>
    </r>
    <r>
      <rPr>
        <sz val="10"/>
        <rFont val="Verdana"/>
      </rPr>
      <t>o</t>
    </r>
    <r>
      <rPr>
        <sz val="10"/>
        <rFont val="Verdana"/>
      </rPr>
      <t>mpatible Mitts</t>
    </r>
  </si>
  <si>
    <t>Added marginal waterproofness. Near impossible to keep hands dry but helped keep them warmer</t>
  </si>
  <si>
    <t>Lasted good for me and repels odor since we were wearing them 24/7</t>
  </si>
  <si>
    <t>Great versatility for the weight. Nice in camp for added warmth or on sunny days to get out of stuffy rainwear</t>
  </si>
  <si>
    <t>Emergencies, weather reports, updates. (Pepper)</t>
  </si>
  <si>
    <r>
      <t>Use until weather turns for the worst</t>
    </r>
    <r>
      <rPr>
        <i/>
        <sz val="10"/>
        <rFont val="Verdana"/>
      </rPr>
      <t xml:space="preserve"> (Pepper)</t>
    </r>
  </si>
  <si>
    <t>Light + compact for synthetic. Just large enough to act as overbag.</t>
  </si>
  <si>
    <t>Great versatility. Simple and light. Slow to melt snow.</t>
  </si>
  <si>
    <t>Perfect winter size, normally use 900mL in 3 season. Worked well with the Caldera Cone</t>
  </si>
  <si>
    <t>Quality is noticeably decreasing. Leaked after 6 days. Needed water carrying capabilities for desert.</t>
  </si>
  <si>
    <t>(Trauma)</t>
  </si>
  <si>
    <r>
      <t>Dynafit binding repair</t>
    </r>
    <r>
      <rPr>
        <i/>
        <sz val="10"/>
        <rFont val="Verdana"/>
      </rPr>
      <t xml:space="preserve"> (Pepper)</t>
    </r>
  </si>
  <si>
    <r>
      <t>Pad pressure points, 1/8" thick, 3"x5" sheet</t>
    </r>
    <r>
      <rPr>
        <i/>
        <sz val="10"/>
        <rFont val="Verdana"/>
      </rPr>
      <t xml:space="preserve"> (Pepper)</t>
    </r>
  </si>
  <si>
    <r>
      <t>40g w/ case</t>
    </r>
    <r>
      <rPr>
        <i/>
        <sz val="10"/>
        <rFont val="Verdana"/>
      </rPr>
      <t xml:space="preserve"> (Pepper)</t>
    </r>
  </si>
  <si>
    <r>
      <t>9", 15" Attach skis to pack, repairs, etc</t>
    </r>
    <r>
      <rPr>
        <i/>
        <sz val="10"/>
        <rFont val="Verdana"/>
      </rPr>
      <t xml:space="preserve"> (Pepper)</t>
    </r>
  </si>
  <si>
    <r>
      <t>Epoxy for binding repair</t>
    </r>
    <r>
      <rPr>
        <i/>
        <sz val="10"/>
        <rFont val="Verdana"/>
      </rPr>
      <t xml:space="preserve"> (Pepper)</t>
    </r>
  </si>
  <si>
    <t>(Peppper)</t>
  </si>
  <si>
    <r>
      <t>Skin and binding repairs</t>
    </r>
    <r>
      <rPr>
        <i/>
        <sz val="10"/>
        <rFont val="Verdana"/>
      </rPr>
      <t xml:space="preserve"> (Pepper)</t>
    </r>
  </si>
  <si>
    <t>Ballistic lenses so won't blow out and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</si>
</sst>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i/>
      <sz val="10"/>
      <name val="Verdana"/>
    </font>
    <font>
      <b/>
      <i/>
      <sz val="10"/>
      <name val="Verdana"/>
    </font>
    <font>
      <sz val="10"/>
      <name val="Verdana"/>
    </font>
    <font>
      <i/>
      <sz val="10"/>
      <name val="Verdana"/>
    </font>
    <font>
      <sz val="10"/>
      <color rgb="FF434343"/>
      <name val="Verdana"/>
    </font>
    <font>
      <sz val="8"/>
      <name val="Verdana"/>
    </font>
    <font>
      <sz val="9"/>
      <color indexed="81"/>
      <name val="Arial"/>
    </font>
    <font>
      <b/>
      <sz val="9"/>
      <color indexed="81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7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 applyAlignment="1"/>
    <xf numFmtId="0" fontId="6" fillId="5" borderId="1" xfId="0" applyFont="1" applyFill="1" applyBorder="1" applyAlignment="1"/>
    <xf numFmtId="0" fontId="6" fillId="5" borderId="1" xfId="0" applyFont="1" applyFill="1" applyBorder="1"/>
    <xf numFmtId="0" fontId="4" fillId="6" borderId="1" xfId="0" applyFont="1" applyFill="1" applyBorder="1" applyAlignment="1"/>
    <xf numFmtId="0" fontId="4" fillId="0" borderId="1" xfId="0" applyFont="1" applyBorder="1"/>
    <xf numFmtId="0" fontId="5" fillId="5" borderId="1" xfId="0" applyFont="1" applyFill="1" applyBorder="1"/>
    <xf numFmtId="0" fontId="7" fillId="5" borderId="1" xfId="0" applyFont="1" applyFill="1" applyBorder="1"/>
    <xf numFmtId="0" fontId="5" fillId="6" borderId="1" xfId="0" applyFont="1" applyFill="1" applyBorder="1" applyAlignment="1"/>
    <xf numFmtId="0" fontId="8" fillId="0" borderId="1" xfId="0" applyFont="1" applyBorder="1" applyAlignment="1">
      <alignment wrapText="1"/>
    </xf>
    <xf numFmtId="0" fontId="5" fillId="6" borderId="1" xfId="0" applyFont="1" applyFill="1" applyBorder="1"/>
    <xf numFmtId="0" fontId="5" fillId="5" borderId="1" xfId="0" applyFont="1" applyFill="1" applyBorder="1" applyAlignment="1"/>
    <xf numFmtId="0" fontId="9" fillId="5" borderId="1" xfId="0" applyFont="1" applyFill="1" applyBorder="1" applyAlignment="1">
      <alignment wrapText="1"/>
    </xf>
    <xf numFmtId="0" fontId="6" fillId="6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/>
    <xf numFmtId="0" fontId="6" fillId="10" borderId="1" xfId="0" applyFont="1" applyFill="1" applyBorder="1" applyAlignment="1"/>
    <xf numFmtId="0" fontId="9" fillId="10" borderId="1" xfId="0" applyFont="1" applyFill="1" applyBorder="1" applyAlignment="1">
      <alignment wrapText="1"/>
    </xf>
    <xf numFmtId="0" fontId="2" fillId="10" borderId="1" xfId="0" applyFont="1" applyFill="1" applyBorder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/>
    <xf numFmtId="0" fontId="3" fillId="6" borderId="1" xfId="0" applyFont="1" applyFill="1" applyBorder="1" applyAlignment="1"/>
    <xf numFmtId="0" fontId="4" fillId="8" borderId="2" xfId="0" applyFont="1" applyFill="1" applyBorder="1" applyAlignment="1"/>
    <xf numFmtId="0" fontId="0" fillId="9" borderId="3" xfId="0" applyFill="1" applyBorder="1" applyAlignment="1"/>
    <xf numFmtId="0" fontId="0" fillId="9" borderId="4" xfId="0" applyFill="1" applyBorder="1" applyAlignment="1"/>
    <xf numFmtId="0" fontId="10" fillId="7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10" borderId="1" xfId="0" applyFont="1" applyFill="1" applyBorder="1" applyAlignme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9"/>
  <sheetViews>
    <sheetView tabSelected="1" topLeftCell="A76" workbookViewId="0">
      <selection activeCell="E149" sqref="E149"/>
    </sheetView>
  </sheetViews>
  <sheetFormatPr baseColWidth="10" defaultColWidth="17.33203125" defaultRowHeight="15.75" customHeight="1" x14ac:dyDescent="0"/>
  <cols>
    <col min="1" max="1" width="39.6640625" customWidth="1"/>
    <col min="2" max="5" width="12" customWidth="1"/>
    <col min="6" max="6" width="60" customWidth="1"/>
    <col min="7" max="7" width="93" customWidth="1"/>
  </cols>
  <sheetData>
    <row r="1" spans="1:7" ht="44" customHeight="1">
      <c r="A1" s="1" t="s">
        <v>188</v>
      </c>
      <c r="B1" s="26" t="s">
        <v>199</v>
      </c>
      <c r="C1" s="27" t="s">
        <v>200</v>
      </c>
      <c r="D1" s="27" t="s">
        <v>201</v>
      </c>
      <c r="E1" s="26" t="s">
        <v>202</v>
      </c>
      <c r="F1" s="1" t="s">
        <v>104</v>
      </c>
      <c r="G1" s="18" t="s">
        <v>105</v>
      </c>
    </row>
    <row r="2" spans="1:7" ht="12.75" customHeight="1">
      <c r="A2" s="37" t="s">
        <v>189</v>
      </c>
      <c r="B2" s="38"/>
      <c r="C2" s="38"/>
      <c r="D2" s="38"/>
      <c r="E2" s="38"/>
      <c r="F2" s="38"/>
      <c r="G2" s="39"/>
    </row>
    <row r="3" spans="1:7" ht="12.75" customHeight="1">
      <c r="A3" s="24" t="s">
        <v>198</v>
      </c>
      <c r="B3" s="3">
        <v>32</v>
      </c>
      <c r="C3" s="3">
        <v>32</v>
      </c>
      <c r="D3" s="4"/>
      <c r="E3" s="4">
        <v>32</v>
      </c>
      <c r="F3" s="4"/>
      <c r="G3" s="2" t="s">
        <v>206</v>
      </c>
    </row>
    <row r="4" spans="1:7" ht="12.75" customHeight="1">
      <c r="A4" s="3" t="s">
        <v>67</v>
      </c>
      <c r="B4" s="3"/>
      <c r="C4" s="3"/>
      <c r="D4" s="4">
        <v>53.3</v>
      </c>
      <c r="E4" s="4"/>
      <c r="F4" s="4"/>
      <c r="G4" s="2" t="s">
        <v>205</v>
      </c>
    </row>
    <row r="5" spans="1:7" ht="12.75" customHeight="1">
      <c r="A5" s="3" t="s">
        <v>125</v>
      </c>
      <c r="B5" s="3">
        <v>2.4</v>
      </c>
      <c r="C5" s="3">
        <v>2.4</v>
      </c>
      <c r="D5" s="3">
        <v>2.4</v>
      </c>
      <c r="E5" s="3">
        <v>2.4</v>
      </c>
      <c r="F5" s="3" t="s">
        <v>109</v>
      </c>
      <c r="G5" s="2" t="s">
        <v>64</v>
      </c>
    </row>
    <row r="6" spans="1:7" ht="12.75" customHeight="1">
      <c r="A6" s="24" t="s">
        <v>203</v>
      </c>
      <c r="B6" s="3">
        <v>0.67</v>
      </c>
      <c r="C6" s="3">
        <v>0.67</v>
      </c>
      <c r="D6" s="3">
        <v>0.67</v>
      </c>
      <c r="E6" s="3">
        <v>0.67</v>
      </c>
      <c r="F6" s="3"/>
      <c r="G6" s="2" t="s">
        <v>204</v>
      </c>
    </row>
    <row r="7" spans="1:7" ht="12.75" customHeight="1">
      <c r="A7" s="19" t="s">
        <v>207</v>
      </c>
      <c r="B7" s="24">
        <v>1.7</v>
      </c>
      <c r="C7" s="24">
        <v>1.7</v>
      </c>
      <c r="D7" s="3">
        <v>1.7</v>
      </c>
      <c r="E7" s="24">
        <v>1.7</v>
      </c>
      <c r="F7" s="4" t="s">
        <v>126</v>
      </c>
      <c r="G7" s="2" t="s">
        <v>65</v>
      </c>
    </row>
    <row r="8" spans="1:7" ht="12.75" customHeight="1">
      <c r="A8" s="19" t="s">
        <v>208</v>
      </c>
      <c r="B8" s="24">
        <v>3</v>
      </c>
      <c r="C8" s="3">
        <v>3</v>
      </c>
      <c r="D8" s="3">
        <v>3</v>
      </c>
      <c r="E8" s="3">
        <v>1.5</v>
      </c>
      <c r="F8" s="4" t="s">
        <v>127</v>
      </c>
      <c r="G8" s="2" t="s">
        <v>209</v>
      </c>
    </row>
    <row r="9" spans="1:7" ht="12.75" customHeight="1">
      <c r="A9" s="4"/>
      <c r="B9" s="5">
        <f>SUM(B3:B7)</f>
        <v>36.770000000000003</v>
      </c>
      <c r="C9" s="5">
        <f>SUM(C3:C8)</f>
        <v>39.770000000000003</v>
      </c>
      <c r="D9" s="5">
        <f>SUM(D3:D8)</f>
        <v>61.07</v>
      </c>
      <c r="E9" s="5">
        <f>SUM(E3:E8)</f>
        <v>38.270000000000003</v>
      </c>
      <c r="F9" s="4"/>
      <c r="G9" s="2"/>
    </row>
    <row r="10" spans="1:7" ht="12.75" customHeight="1">
      <c r="A10" s="4"/>
      <c r="B10" s="4"/>
      <c r="C10" s="4"/>
      <c r="D10" s="4"/>
      <c r="E10" s="4"/>
      <c r="F10" s="4"/>
      <c r="G10" s="2"/>
    </row>
    <row r="11" spans="1:7" ht="12.75" customHeight="1">
      <c r="A11" s="37" t="s">
        <v>128</v>
      </c>
      <c r="B11" s="38"/>
      <c r="C11" s="38"/>
      <c r="D11" s="38"/>
      <c r="E11" s="38"/>
      <c r="F11" s="38"/>
      <c r="G11" s="39"/>
    </row>
    <row r="12" spans="1:7" ht="12.75" customHeight="1">
      <c r="A12" s="24" t="s">
        <v>210</v>
      </c>
      <c r="B12" s="24">
        <v>24.3</v>
      </c>
      <c r="C12" s="3">
        <v>24.3</v>
      </c>
      <c r="D12">
        <v>24.3</v>
      </c>
      <c r="E12" s="3">
        <v>24.3</v>
      </c>
      <c r="G12" s="2" t="s">
        <v>66</v>
      </c>
    </row>
    <row r="13" spans="1:7" ht="12.75" customHeight="1">
      <c r="A13" s="3" t="s">
        <v>129</v>
      </c>
      <c r="B13" s="4"/>
      <c r="C13" s="4"/>
      <c r="D13" s="3">
        <v>18.3</v>
      </c>
      <c r="E13" s="3"/>
      <c r="F13" s="3" t="s">
        <v>130</v>
      </c>
      <c r="G13" s="2" t="s">
        <v>251</v>
      </c>
    </row>
    <row r="14" spans="1:7" ht="12.75" customHeight="1">
      <c r="A14" s="24" t="s">
        <v>211</v>
      </c>
      <c r="B14" s="4">
        <v>8.5</v>
      </c>
      <c r="C14" s="4"/>
      <c r="D14" s="3"/>
      <c r="E14" s="3">
        <v>8.5</v>
      </c>
      <c r="F14" s="3"/>
      <c r="G14" s="2"/>
    </row>
    <row r="15" spans="1:7" ht="12.75" customHeight="1">
      <c r="A15" s="3" t="s">
        <v>131</v>
      </c>
      <c r="B15" s="3"/>
      <c r="C15" s="3">
        <v>17.399999999999999</v>
      </c>
      <c r="D15" s="3">
        <v>17.399999999999999</v>
      </c>
      <c r="E15" s="3"/>
      <c r="F15" s="3" t="s">
        <v>132</v>
      </c>
      <c r="G15" s="2" t="s">
        <v>27</v>
      </c>
    </row>
    <row r="16" spans="1:7" ht="12.75" customHeight="1">
      <c r="A16" s="4" t="s">
        <v>152</v>
      </c>
      <c r="B16" s="3">
        <v>4.5999999999999996</v>
      </c>
      <c r="C16" s="3">
        <v>4.5999999999999996</v>
      </c>
      <c r="D16" s="3">
        <v>4.5999999999999996</v>
      </c>
      <c r="E16" s="3">
        <v>4.5999999999999996</v>
      </c>
      <c r="F16" s="4" t="s">
        <v>153</v>
      </c>
      <c r="G16" s="2" t="s">
        <v>28</v>
      </c>
    </row>
    <row r="17" spans="1:7" ht="12.75" customHeight="1">
      <c r="A17" s="6" t="s">
        <v>154</v>
      </c>
      <c r="B17" s="6">
        <v>14.6</v>
      </c>
      <c r="C17" s="6">
        <v>14.6</v>
      </c>
      <c r="D17" s="6">
        <v>14.6</v>
      </c>
      <c r="E17" s="6">
        <v>14.6</v>
      </c>
      <c r="F17" s="40" t="s">
        <v>250</v>
      </c>
      <c r="G17" s="2" t="s">
        <v>29</v>
      </c>
    </row>
    <row r="18" spans="1:7" ht="12.75" customHeight="1">
      <c r="A18" s="6" t="s">
        <v>155</v>
      </c>
      <c r="B18" s="6">
        <v>2.4</v>
      </c>
      <c r="C18" s="6">
        <v>2.4</v>
      </c>
      <c r="D18" s="6">
        <v>2.4</v>
      </c>
      <c r="E18" s="6">
        <v>2.4</v>
      </c>
      <c r="F18" s="21" t="s">
        <v>84</v>
      </c>
      <c r="G18" s="2" t="s">
        <v>60</v>
      </c>
    </row>
    <row r="19" spans="1:7" ht="12.75" customHeight="1">
      <c r="A19" s="4"/>
      <c r="B19" s="5">
        <f>SUM(B12:B18)-B17</f>
        <v>39.799999999999997</v>
      </c>
      <c r="C19" s="5">
        <f>SUM(C12:C18)-C17</f>
        <v>48.7</v>
      </c>
      <c r="D19" s="8">
        <f>SUM(D12:D18)-D17</f>
        <v>67</v>
      </c>
      <c r="E19" s="8">
        <f>SUM(E12+E14+E16+E18)</f>
        <v>39.799999999999997</v>
      </c>
      <c r="F19" s="4"/>
      <c r="G19" s="2"/>
    </row>
    <row r="20" spans="1:7" ht="12.75" customHeight="1">
      <c r="A20" s="4"/>
      <c r="B20" s="4"/>
      <c r="C20" s="4"/>
      <c r="D20" s="4"/>
      <c r="E20" s="4"/>
      <c r="F20" s="4"/>
      <c r="G20" s="2"/>
    </row>
    <row r="21" spans="1:7" ht="12.75" customHeight="1">
      <c r="A21" s="37" t="s">
        <v>156</v>
      </c>
      <c r="B21" s="38"/>
      <c r="C21" s="38"/>
      <c r="D21" s="38"/>
      <c r="E21" s="38"/>
      <c r="F21" s="38"/>
      <c r="G21" s="39"/>
    </row>
    <row r="22" spans="1:7" ht="12.75" customHeight="1">
      <c r="A22" s="4" t="s">
        <v>157</v>
      </c>
      <c r="B22" s="3">
        <v>3.5</v>
      </c>
      <c r="C22" s="3">
        <v>3.5</v>
      </c>
      <c r="D22" s="3">
        <v>3.5</v>
      </c>
      <c r="E22" s="3">
        <v>3.5</v>
      </c>
      <c r="F22" s="4" t="s">
        <v>158</v>
      </c>
      <c r="G22" s="2" t="s">
        <v>252</v>
      </c>
    </row>
    <row r="23" spans="1:7" ht="12.75" customHeight="1">
      <c r="A23" s="19" t="s">
        <v>212</v>
      </c>
      <c r="B23" s="19"/>
      <c r="C23" s="19">
        <v>4.8</v>
      </c>
      <c r="D23" s="3">
        <v>4.8</v>
      </c>
      <c r="E23" s="3">
        <v>4.8</v>
      </c>
      <c r="F23" s="3" t="s">
        <v>159</v>
      </c>
      <c r="G23" s="2" t="s">
        <v>253</v>
      </c>
    </row>
    <row r="24" spans="1:7" ht="12.75" customHeight="1">
      <c r="A24" s="19" t="s">
        <v>213</v>
      </c>
      <c r="B24" s="3">
        <v>1.6</v>
      </c>
      <c r="C24" s="3">
        <v>1.6</v>
      </c>
      <c r="D24" s="3">
        <v>1.6</v>
      </c>
      <c r="E24" s="3">
        <v>1.6</v>
      </c>
      <c r="F24" s="4" t="s">
        <v>160</v>
      </c>
      <c r="G24" s="2" t="s">
        <v>47</v>
      </c>
    </row>
    <row r="25" spans="1:7" ht="12.75" customHeight="1">
      <c r="A25" s="19" t="s">
        <v>214</v>
      </c>
      <c r="B25" s="3">
        <v>0.2</v>
      </c>
      <c r="C25" s="3">
        <v>0.2</v>
      </c>
      <c r="D25" s="3">
        <v>0.2</v>
      </c>
      <c r="E25" s="3">
        <v>0.2</v>
      </c>
      <c r="F25" s="4"/>
      <c r="G25" s="2"/>
    </row>
    <row r="26" spans="1:7" ht="12.75" customHeight="1">
      <c r="A26" s="3" t="s">
        <v>161</v>
      </c>
      <c r="B26" s="3">
        <v>0.8</v>
      </c>
      <c r="C26" s="3">
        <v>0.8</v>
      </c>
      <c r="D26" s="3">
        <v>0.8</v>
      </c>
      <c r="E26" s="3">
        <v>0.8</v>
      </c>
      <c r="F26" s="3" t="s">
        <v>162</v>
      </c>
      <c r="G26" s="2" t="s">
        <v>22</v>
      </c>
    </row>
    <row r="27" spans="1:7" ht="12.75" customHeight="1">
      <c r="A27" s="3" t="s">
        <v>103</v>
      </c>
      <c r="B27" s="3"/>
      <c r="C27" s="3"/>
      <c r="D27" s="3"/>
      <c r="E27" s="3">
        <v>2.6</v>
      </c>
      <c r="F27" s="4"/>
      <c r="G27" s="2" t="s">
        <v>254</v>
      </c>
    </row>
    <row r="28" spans="1:7" ht="12.75" customHeight="1">
      <c r="A28" s="3" t="s">
        <v>163</v>
      </c>
      <c r="B28" s="3">
        <v>2.1</v>
      </c>
      <c r="C28" s="3">
        <v>2.1</v>
      </c>
      <c r="D28" s="3">
        <v>2.1</v>
      </c>
      <c r="E28" s="4"/>
      <c r="F28" s="3"/>
      <c r="G28" s="2" t="s">
        <v>215</v>
      </c>
    </row>
    <row r="29" spans="1:7" ht="12.75" customHeight="1">
      <c r="A29" s="3" t="s">
        <v>164</v>
      </c>
      <c r="B29" s="3"/>
      <c r="C29" s="3">
        <v>3.9</v>
      </c>
      <c r="D29" s="3">
        <v>3.9</v>
      </c>
      <c r="E29" s="3"/>
      <c r="F29" s="3" t="s">
        <v>165</v>
      </c>
      <c r="G29" s="2" t="s">
        <v>48</v>
      </c>
    </row>
    <row r="30" spans="1:7" ht="12.75" customHeight="1">
      <c r="A30" s="24" t="s">
        <v>216</v>
      </c>
      <c r="B30" s="3">
        <v>4.7</v>
      </c>
      <c r="C30" s="3"/>
      <c r="D30" s="3"/>
      <c r="E30" s="3"/>
      <c r="F30" s="3"/>
      <c r="G30" s="2"/>
    </row>
    <row r="31" spans="1:7" ht="12.75" customHeight="1">
      <c r="A31" s="24" t="s">
        <v>217</v>
      </c>
      <c r="B31" s="3"/>
      <c r="C31" s="3"/>
      <c r="D31" s="3"/>
      <c r="E31" s="3">
        <v>1</v>
      </c>
      <c r="F31" s="3"/>
      <c r="G31" s="2" t="s">
        <v>49</v>
      </c>
    </row>
    <row r="32" spans="1:7" ht="12.75" customHeight="1">
      <c r="A32" s="24" t="s">
        <v>218</v>
      </c>
      <c r="B32" s="3">
        <v>1</v>
      </c>
      <c r="C32" s="3">
        <v>1</v>
      </c>
      <c r="D32" s="3">
        <v>1</v>
      </c>
      <c r="E32" s="3">
        <v>1</v>
      </c>
      <c r="F32" s="3"/>
      <c r="G32" s="2"/>
    </row>
    <row r="33" spans="1:7" ht="12.75" customHeight="1">
      <c r="A33" s="4"/>
      <c r="B33" s="5">
        <f>SUM(B22:B32)</f>
        <v>13.899999999999999</v>
      </c>
      <c r="C33" s="5">
        <f>SUM(C22:C32)</f>
        <v>17.899999999999999</v>
      </c>
      <c r="D33" s="5">
        <f>SUM(D22:D32)</f>
        <v>17.899999999999999</v>
      </c>
      <c r="E33" s="5">
        <f>SUM(E22:E32)</f>
        <v>15.5</v>
      </c>
      <c r="F33" s="4"/>
      <c r="G33" s="2"/>
    </row>
    <row r="34" spans="1:7" ht="12.75" customHeight="1">
      <c r="A34" s="4"/>
      <c r="B34" s="4"/>
      <c r="C34" s="4"/>
      <c r="D34" s="4"/>
      <c r="E34" s="4"/>
      <c r="F34" s="4"/>
      <c r="G34" s="2"/>
    </row>
    <row r="35" spans="1:7" ht="12.75" customHeight="1">
      <c r="A35" s="31" t="s">
        <v>62</v>
      </c>
      <c r="B35" s="32"/>
      <c r="C35" s="32"/>
      <c r="D35" s="32"/>
      <c r="E35" s="32"/>
      <c r="F35" s="32"/>
      <c r="G35" s="33"/>
    </row>
    <row r="36" spans="1:7" ht="12.75" customHeight="1">
      <c r="A36" s="3" t="s">
        <v>85</v>
      </c>
      <c r="B36" s="4">
        <v>58.6</v>
      </c>
      <c r="C36" s="4">
        <v>58.6</v>
      </c>
      <c r="D36" s="3"/>
      <c r="E36" s="3"/>
      <c r="F36" s="13" t="s">
        <v>86</v>
      </c>
      <c r="G36" s="2" t="s">
        <v>50</v>
      </c>
    </row>
    <row r="37" spans="1:7" ht="12.75" customHeight="1">
      <c r="A37" s="3" t="s">
        <v>107</v>
      </c>
      <c r="B37" s="4"/>
      <c r="C37" s="4">
        <v>35.200000000000003</v>
      </c>
      <c r="D37" s="3"/>
      <c r="E37" s="3"/>
      <c r="F37" s="24" t="s">
        <v>219</v>
      </c>
      <c r="G37" s="2" t="s">
        <v>51</v>
      </c>
    </row>
    <row r="38" spans="1:7" ht="12.75" customHeight="1">
      <c r="A38" s="3" t="s">
        <v>108</v>
      </c>
      <c r="B38" s="4"/>
      <c r="C38" s="4">
        <v>3.4</v>
      </c>
      <c r="D38" s="3"/>
      <c r="E38" s="3"/>
      <c r="F38" s="3"/>
      <c r="G38" s="2" t="s">
        <v>43</v>
      </c>
    </row>
    <row r="39" spans="1:7" ht="12.75" customHeight="1">
      <c r="A39" s="3"/>
      <c r="B39" s="20">
        <f>SUM(B36)</f>
        <v>58.6</v>
      </c>
      <c r="C39" s="20">
        <f>SUM(C36:C38)</f>
        <v>97.200000000000017</v>
      </c>
      <c r="D39" s="3"/>
      <c r="E39" s="3"/>
      <c r="F39" s="3"/>
      <c r="G39" s="2"/>
    </row>
    <row r="40" spans="1:7" ht="12.75" customHeight="1">
      <c r="A40" s="3"/>
      <c r="B40" s="4"/>
      <c r="C40" s="4"/>
      <c r="D40" s="3"/>
      <c r="E40" s="3"/>
      <c r="F40" s="3"/>
      <c r="G40" s="2"/>
    </row>
    <row r="41" spans="1:7" ht="12.75" customHeight="1">
      <c r="A41" s="31" t="s">
        <v>106</v>
      </c>
      <c r="B41" s="32"/>
      <c r="C41" s="32"/>
      <c r="D41" s="32"/>
      <c r="E41" s="32"/>
      <c r="F41" s="32"/>
      <c r="G41" s="33"/>
    </row>
    <row r="42" spans="1:7" ht="12.75" customHeight="1">
      <c r="A42" s="3" t="s">
        <v>173</v>
      </c>
      <c r="B42" s="4"/>
      <c r="C42" s="4"/>
      <c r="D42" s="3">
        <v>48.2</v>
      </c>
      <c r="E42" s="3"/>
      <c r="F42" s="3" t="s">
        <v>174</v>
      </c>
      <c r="G42" s="2" t="s">
        <v>44</v>
      </c>
    </row>
    <row r="43" spans="1:7" ht="12.75" customHeight="1">
      <c r="A43" s="4" t="s">
        <v>63</v>
      </c>
      <c r="B43" s="4"/>
      <c r="C43" s="4"/>
      <c r="D43" s="3">
        <v>5.8</v>
      </c>
      <c r="E43" s="3"/>
      <c r="F43" s="4" t="s">
        <v>175</v>
      </c>
      <c r="G43" s="2" t="s">
        <v>45</v>
      </c>
    </row>
    <row r="44" spans="1:7" ht="12.75" customHeight="1">
      <c r="A44" s="24" t="s">
        <v>196</v>
      </c>
      <c r="B44" s="4"/>
      <c r="C44" s="4"/>
      <c r="D44" s="4">
        <v>29.3</v>
      </c>
      <c r="E44" s="4"/>
      <c r="F44" s="24" t="s">
        <v>195</v>
      </c>
      <c r="G44" s="2" t="s">
        <v>197</v>
      </c>
    </row>
    <row r="45" spans="1:7" ht="12.75" customHeight="1">
      <c r="A45" s="3" t="s">
        <v>176</v>
      </c>
      <c r="B45" s="4"/>
      <c r="C45" s="4"/>
      <c r="D45" s="4">
        <v>1.7</v>
      </c>
      <c r="E45" s="4"/>
      <c r="F45" s="4" t="s">
        <v>177</v>
      </c>
      <c r="G45" s="2" t="s">
        <v>46</v>
      </c>
    </row>
    <row r="46" spans="1:7" ht="12.75" customHeight="1">
      <c r="A46" s="4"/>
      <c r="B46" s="5"/>
      <c r="C46" s="5"/>
      <c r="D46" s="9">
        <f>SUM(D42:D45)</f>
        <v>85</v>
      </c>
      <c r="E46" s="9"/>
      <c r="F46" s="20" t="s">
        <v>41</v>
      </c>
      <c r="G46" s="2"/>
    </row>
    <row r="47" spans="1:7" ht="12.75" customHeight="1">
      <c r="A47" s="4"/>
      <c r="B47" s="9"/>
      <c r="C47" s="9"/>
      <c r="D47" s="9"/>
      <c r="E47" s="9"/>
      <c r="F47" s="4"/>
      <c r="G47" s="2"/>
    </row>
    <row r="48" spans="1:7" ht="12.75" customHeight="1">
      <c r="A48" s="31" t="s">
        <v>89</v>
      </c>
      <c r="B48" s="32"/>
      <c r="C48" s="32"/>
      <c r="D48" s="32"/>
      <c r="E48" s="32"/>
      <c r="F48" s="32"/>
      <c r="G48" s="33"/>
    </row>
    <row r="49" spans="1:7" ht="12.75" customHeight="1">
      <c r="A49" s="24" t="s">
        <v>192</v>
      </c>
      <c r="B49" s="4"/>
      <c r="C49" s="4"/>
      <c r="D49" s="3">
        <v>16.2</v>
      </c>
      <c r="E49" s="3"/>
      <c r="F49" s="3" t="s">
        <v>90</v>
      </c>
      <c r="G49" s="2" t="s">
        <v>38</v>
      </c>
    </row>
    <row r="50" spans="1:7" ht="12.75" customHeight="1">
      <c r="A50" s="4" t="s">
        <v>91</v>
      </c>
      <c r="B50" s="9"/>
      <c r="C50" s="9"/>
      <c r="D50" s="4">
        <v>3.8</v>
      </c>
      <c r="E50" s="4"/>
      <c r="F50" s="3" t="s">
        <v>92</v>
      </c>
      <c r="G50" s="2" t="s">
        <v>39</v>
      </c>
    </row>
    <row r="51" spans="1:7" ht="12.75" customHeight="1">
      <c r="A51" s="3" t="s">
        <v>93</v>
      </c>
      <c r="B51" s="9"/>
      <c r="C51" s="9"/>
      <c r="D51" s="4">
        <v>4.7</v>
      </c>
      <c r="E51" s="4"/>
      <c r="F51" s="4" t="s">
        <v>76</v>
      </c>
      <c r="G51" s="2"/>
    </row>
    <row r="52" spans="1:7" ht="12.75" customHeight="1">
      <c r="A52" s="3" t="s">
        <v>94</v>
      </c>
      <c r="B52" s="4"/>
      <c r="C52" s="4"/>
      <c r="D52" s="3">
        <v>13.4</v>
      </c>
      <c r="E52" s="3"/>
      <c r="F52" s="3" t="s">
        <v>95</v>
      </c>
      <c r="G52" s="2" t="s">
        <v>40</v>
      </c>
    </row>
    <row r="53" spans="1:7" ht="12.75" customHeight="1">
      <c r="A53" s="13" t="s">
        <v>123</v>
      </c>
      <c r="C53" s="3"/>
      <c r="D53" s="3">
        <v>10.3</v>
      </c>
      <c r="E53" s="9"/>
      <c r="F53" s="25" t="s">
        <v>193</v>
      </c>
      <c r="G53" s="2" t="s">
        <v>194</v>
      </c>
    </row>
    <row r="54" spans="1:7" ht="12.75" customHeight="1">
      <c r="A54" s="4"/>
      <c r="B54" s="5"/>
      <c r="C54" s="5"/>
      <c r="D54" s="5">
        <f>SUM(D49:D53)</f>
        <v>48.400000000000006</v>
      </c>
      <c r="E54" s="5"/>
      <c r="F54" s="4"/>
      <c r="G54" s="2"/>
    </row>
    <row r="55" spans="1:7" ht="12.75" customHeight="1">
      <c r="A55" s="4"/>
      <c r="B55" s="4"/>
      <c r="C55" s="4"/>
      <c r="D55" s="4"/>
      <c r="E55" s="4"/>
      <c r="F55" s="4"/>
      <c r="G55" s="2"/>
    </row>
    <row r="56" spans="1:7" ht="12.75" customHeight="1">
      <c r="A56" s="31" t="s">
        <v>98</v>
      </c>
      <c r="B56" s="32"/>
      <c r="C56" s="32"/>
      <c r="D56" s="32"/>
      <c r="E56" s="32"/>
      <c r="F56" s="32"/>
      <c r="G56" s="33"/>
    </row>
    <row r="57" spans="1:7" ht="12.75" customHeight="1">
      <c r="A57" s="10" t="s">
        <v>52</v>
      </c>
      <c r="B57" s="10"/>
      <c r="C57" s="10"/>
      <c r="D57" s="6">
        <v>1.4</v>
      </c>
      <c r="E57" s="6"/>
      <c r="F57" s="23" t="s">
        <v>256</v>
      </c>
      <c r="G57" s="2"/>
    </row>
    <row r="58" spans="1:7" ht="12.75" customHeight="1">
      <c r="A58" s="7" t="s">
        <v>99</v>
      </c>
      <c r="B58" s="7"/>
      <c r="C58" s="7"/>
      <c r="D58" s="7">
        <v>2.5</v>
      </c>
      <c r="E58" s="7"/>
      <c r="F58" s="23" t="s">
        <v>255</v>
      </c>
      <c r="G58" s="2" t="s">
        <v>17</v>
      </c>
    </row>
    <row r="59" spans="1:7" ht="12.75" customHeight="1">
      <c r="A59" s="7" t="s">
        <v>53</v>
      </c>
      <c r="B59" s="7"/>
      <c r="C59" s="7"/>
      <c r="D59" s="6">
        <v>0.6</v>
      </c>
      <c r="E59" s="6"/>
      <c r="F59" s="23" t="s">
        <v>257</v>
      </c>
      <c r="G59" s="2" t="s">
        <v>16</v>
      </c>
    </row>
    <row r="60" spans="1:7" ht="12.75" customHeight="1">
      <c r="A60" s="6" t="s">
        <v>100</v>
      </c>
      <c r="B60" s="7"/>
      <c r="C60" s="7"/>
      <c r="D60" s="7">
        <v>1.9</v>
      </c>
      <c r="E60" s="7"/>
      <c r="F60" s="23" t="s">
        <v>258</v>
      </c>
      <c r="G60" s="2" t="s">
        <v>15</v>
      </c>
    </row>
    <row r="61" spans="1:7" ht="12.75" customHeight="1">
      <c r="A61" s="7" t="s">
        <v>101</v>
      </c>
      <c r="B61" s="7"/>
      <c r="C61" s="7"/>
      <c r="D61" s="7">
        <v>1.1000000000000001</v>
      </c>
      <c r="E61" s="7"/>
      <c r="F61" s="23" t="s">
        <v>259</v>
      </c>
      <c r="G61" s="2" t="s">
        <v>14</v>
      </c>
    </row>
    <row r="62" spans="1:7" ht="12.75" customHeight="1">
      <c r="A62" s="7" t="s">
        <v>102</v>
      </c>
      <c r="B62" s="7"/>
      <c r="C62" s="7"/>
      <c r="D62" s="7">
        <v>1.3</v>
      </c>
      <c r="E62" s="7"/>
      <c r="F62" s="23" t="s">
        <v>260</v>
      </c>
      <c r="G62" s="2"/>
    </row>
    <row r="63" spans="1:7" ht="12.75" customHeight="1">
      <c r="A63" s="7" t="s">
        <v>179</v>
      </c>
      <c r="B63" s="7"/>
      <c r="C63" s="7"/>
      <c r="D63" s="6">
        <v>0.5</v>
      </c>
      <c r="E63" s="6"/>
      <c r="F63" s="23" t="s">
        <v>261</v>
      </c>
      <c r="G63" s="2"/>
    </row>
    <row r="64" spans="1:7" ht="12.75" customHeight="1">
      <c r="A64" s="6" t="s">
        <v>180</v>
      </c>
      <c r="B64" s="11"/>
      <c r="C64" s="11"/>
      <c r="D64" s="6">
        <v>0.3</v>
      </c>
      <c r="E64" s="6"/>
      <c r="F64" s="40" t="s">
        <v>262</v>
      </c>
      <c r="G64" s="2" t="s">
        <v>13</v>
      </c>
    </row>
    <row r="65" spans="1:7" ht="12.75" customHeight="1">
      <c r="A65" s="4"/>
      <c r="B65" s="9"/>
      <c r="C65" s="9"/>
      <c r="D65" s="9">
        <f>D58</f>
        <v>2.5</v>
      </c>
      <c r="E65" s="9"/>
      <c r="F65" s="4"/>
      <c r="G65" s="2"/>
    </row>
    <row r="66" spans="1:7" ht="12.75" customHeight="1">
      <c r="A66" s="4"/>
      <c r="B66" s="9"/>
      <c r="C66" s="9"/>
      <c r="D66" s="9"/>
      <c r="E66" s="9"/>
      <c r="F66" s="4"/>
      <c r="G66" s="2"/>
    </row>
    <row r="67" spans="1:7" ht="12.75" customHeight="1">
      <c r="A67" s="31" t="s">
        <v>110</v>
      </c>
      <c r="B67" s="32"/>
      <c r="C67" s="32"/>
      <c r="D67" s="32"/>
      <c r="E67" s="32"/>
      <c r="F67" s="32"/>
      <c r="G67" s="33"/>
    </row>
    <row r="68" spans="1:7" ht="12.75" customHeight="1">
      <c r="A68" s="3" t="s">
        <v>96</v>
      </c>
      <c r="B68" s="3">
        <v>1.5</v>
      </c>
      <c r="C68" s="3">
        <v>1.5</v>
      </c>
      <c r="D68" s="3">
        <v>1.5</v>
      </c>
      <c r="E68" s="24">
        <v>1.5</v>
      </c>
      <c r="F68" s="3" t="s">
        <v>97</v>
      </c>
      <c r="G68" s="2"/>
    </row>
    <row r="69" spans="1:7" ht="12.75" customHeight="1">
      <c r="A69" s="3" t="s">
        <v>111</v>
      </c>
      <c r="B69" s="3">
        <v>8.3000000000000007</v>
      </c>
      <c r="C69" s="3">
        <v>8.3000000000000007</v>
      </c>
      <c r="D69" s="9"/>
      <c r="E69" s="19">
        <v>8.3000000000000007</v>
      </c>
      <c r="F69" s="3" t="s">
        <v>88</v>
      </c>
      <c r="G69" s="2" t="s">
        <v>31</v>
      </c>
    </row>
    <row r="70" spans="1:7" ht="12.75" customHeight="1">
      <c r="A70" s="4" t="s">
        <v>87</v>
      </c>
      <c r="B70" s="4"/>
      <c r="C70" s="4"/>
      <c r="D70" s="4">
        <v>9.8000000000000007</v>
      </c>
      <c r="E70" s="4"/>
      <c r="F70" s="3" t="s">
        <v>178</v>
      </c>
      <c r="G70" s="2" t="s">
        <v>32</v>
      </c>
    </row>
    <row r="71" spans="1:7" ht="12.75" customHeight="1">
      <c r="A71" s="4" t="s">
        <v>4</v>
      </c>
      <c r="B71" s="4"/>
      <c r="C71" s="4"/>
      <c r="D71" s="4"/>
      <c r="E71" s="4">
        <v>1.9</v>
      </c>
      <c r="F71" s="3"/>
      <c r="G71" s="2" t="s">
        <v>5</v>
      </c>
    </row>
    <row r="72" spans="1:7" ht="12.75" customHeight="1">
      <c r="A72" s="4"/>
      <c r="B72" s="9">
        <f>SUM(B68:B71)</f>
        <v>9.8000000000000007</v>
      </c>
      <c r="C72" s="9">
        <f>SUM(C68:C71)</f>
        <v>9.8000000000000007</v>
      </c>
      <c r="D72" s="9">
        <f>SUM(D68:D71)</f>
        <v>11.3</v>
      </c>
      <c r="E72" s="9">
        <f>SUM(E68:E71)</f>
        <v>11.700000000000001</v>
      </c>
      <c r="F72" s="4"/>
      <c r="G72" s="2"/>
    </row>
    <row r="73" spans="1:7" ht="12.75" customHeight="1">
      <c r="A73" s="4"/>
      <c r="B73" s="4"/>
      <c r="C73" s="4"/>
      <c r="D73" s="4"/>
      <c r="E73" s="4"/>
      <c r="F73" s="4"/>
      <c r="G73" s="2"/>
    </row>
    <row r="74" spans="1:7" ht="12.75" customHeight="1">
      <c r="A74" s="37" t="s">
        <v>181</v>
      </c>
      <c r="B74" s="38"/>
      <c r="C74" s="38"/>
      <c r="D74" s="38"/>
      <c r="E74" s="38"/>
      <c r="F74" s="38"/>
      <c r="G74" s="39"/>
    </row>
    <row r="75" spans="1:7" ht="12.75" customHeight="1">
      <c r="A75" s="3" t="s">
        <v>182</v>
      </c>
      <c r="B75" s="3"/>
      <c r="C75" s="3">
        <v>17.399999999999999</v>
      </c>
      <c r="D75" s="3">
        <v>17.399999999999999</v>
      </c>
      <c r="E75" s="3"/>
      <c r="F75" s="4"/>
      <c r="G75" s="2" t="s">
        <v>34</v>
      </c>
    </row>
    <row r="76" spans="1:7" ht="12.75" customHeight="1">
      <c r="A76" s="24" t="s">
        <v>239</v>
      </c>
      <c r="B76" s="3">
        <v>6</v>
      </c>
      <c r="C76" s="3"/>
      <c r="D76" s="3"/>
      <c r="E76" s="3">
        <v>6</v>
      </c>
      <c r="F76" s="4"/>
      <c r="G76" s="2"/>
    </row>
    <row r="77" spans="1:7" ht="12.75" customHeight="1">
      <c r="A77" s="24" t="s">
        <v>240</v>
      </c>
      <c r="B77" s="3"/>
      <c r="C77" s="3"/>
      <c r="D77" s="3"/>
      <c r="E77" s="3">
        <v>8.5</v>
      </c>
      <c r="F77" s="4"/>
      <c r="G77" s="2" t="s">
        <v>33</v>
      </c>
    </row>
    <row r="78" spans="1:7" ht="12.75" customHeight="1">
      <c r="A78" s="4" t="s">
        <v>183</v>
      </c>
      <c r="B78" s="3">
        <v>6.6</v>
      </c>
      <c r="C78" s="3">
        <v>6.6</v>
      </c>
      <c r="D78" s="3">
        <v>6.6</v>
      </c>
      <c r="E78" s="3"/>
      <c r="F78" s="4"/>
      <c r="G78" s="2" t="s">
        <v>6</v>
      </c>
    </row>
    <row r="79" spans="1:7" ht="12.75" customHeight="1">
      <c r="A79" s="24" t="s">
        <v>241</v>
      </c>
      <c r="B79" s="3">
        <v>7.3</v>
      </c>
      <c r="C79" s="3"/>
      <c r="D79" s="3"/>
      <c r="E79" s="3">
        <v>7.3</v>
      </c>
      <c r="F79" s="4"/>
      <c r="G79" s="2" t="s">
        <v>7</v>
      </c>
    </row>
    <row r="80" spans="1:7" ht="12.75" customHeight="1">
      <c r="A80" s="3" t="s">
        <v>55</v>
      </c>
      <c r="B80" s="3"/>
      <c r="C80" s="3">
        <v>8.9</v>
      </c>
      <c r="D80" s="3">
        <v>8.9</v>
      </c>
      <c r="E80" s="3"/>
      <c r="F80" s="4" t="s">
        <v>54</v>
      </c>
      <c r="G80" s="2" t="s">
        <v>7</v>
      </c>
    </row>
    <row r="81" spans="1:7" ht="12.75" customHeight="1">
      <c r="A81" s="4" t="s">
        <v>185</v>
      </c>
      <c r="B81" s="3">
        <v>1.9</v>
      </c>
      <c r="C81" s="3">
        <v>1.9</v>
      </c>
      <c r="D81" s="3">
        <v>1.9</v>
      </c>
      <c r="E81" s="3">
        <v>1.9</v>
      </c>
      <c r="F81" s="4"/>
      <c r="G81" s="2" t="s">
        <v>61</v>
      </c>
    </row>
    <row r="82" spans="1:7" ht="12.75" customHeight="1">
      <c r="A82" s="19" t="s">
        <v>222</v>
      </c>
      <c r="B82" s="4">
        <v>2.8</v>
      </c>
      <c r="C82" s="4">
        <v>2.8</v>
      </c>
      <c r="D82" s="4">
        <v>2.8</v>
      </c>
      <c r="E82" s="4">
        <v>2.8</v>
      </c>
      <c r="F82" s="4"/>
      <c r="G82" s="2" t="s">
        <v>35</v>
      </c>
    </row>
    <row r="83" spans="1:7" ht="12.75" customHeight="1">
      <c r="A83" s="19" t="s">
        <v>223</v>
      </c>
      <c r="B83" s="4">
        <v>2</v>
      </c>
      <c r="C83" s="4">
        <v>2</v>
      </c>
      <c r="D83" s="4">
        <v>2</v>
      </c>
      <c r="E83" s="4">
        <v>2</v>
      </c>
      <c r="F83" s="4" t="s">
        <v>186</v>
      </c>
      <c r="G83" s="2" t="s">
        <v>36</v>
      </c>
    </row>
    <row r="84" spans="1:7" ht="12.75" customHeight="1">
      <c r="A84" s="3" t="s">
        <v>58</v>
      </c>
      <c r="B84" s="3">
        <v>2.7</v>
      </c>
      <c r="C84" s="3">
        <v>2.7</v>
      </c>
      <c r="D84" s="4"/>
      <c r="E84" s="4"/>
      <c r="F84" s="3" t="s">
        <v>187</v>
      </c>
      <c r="G84" s="2" t="s">
        <v>37</v>
      </c>
    </row>
    <row r="85" spans="1:7" ht="12.75" customHeight="1">
      <c r="A85" s="3" t="s">
        <v>59</v>
      </c>
      <c r="B85" s="4"/>
      <c r="C85" s="4"/>
      <c r="D85" s="3">
        <v>4</v>
      </c>
      <c r="E85" s="3"/>
      <c r="F85" s="4"/>
      <c r="G85" s="2" t="s">
        <v>37</v>
      </c>
    </row>
    <row r="86" spans="1:7" ht="12.75" customHeight="1">
      <c r="A86" s="3" t="s">
        <v>75</v>
      </c>
      <c r="B86" s="4"/>
      <c r="C86" s="4"/>
      <c r="D86" s="3"/>
      <c r="E86" s="3">
        <v>2.1</v>
      </c>
      <c r="F86" s="4"/>
      <c r="G86" s="2" t="s">
        <v>37</v>
      </c>
    </row>
    <row r="87" spans="1:7" ht="12.75" customHeight="1">
      <c r="A87" s="19" t="s">
        <v>236</v>
      </c>
      <c r="B87" s="4">
        <v>2.4</v>
      </c>
      <c r="C87" s="4">
        <v>2.4</v>
      </c>
      <c r="D87" s="4">
        <v>2.4</v>
      </c>
      <c r="E87" s="4">
        <v>2.4</v>
      </c>
      <c r="F87" s="4"/>
      <c r="G87" s="2" t="s">
        <v>237</v>
      </c>
    </row>
    <row r="88" spans="1:7" ht="12.75" customHeight="1">
      <c r="A88" s="24" t="s">
        <v>238</v>
      </c>
      <c r="B88" s="3">
        <v>1.5</v>
      </c>
      <c r="C88" s="3">
        <v>1.5</v>
      </c>
      <c r="D88" s="3">
        <v>1.5</v>
      </c>
      <c r="E88" s="3">
        <v>1.5</v>
      </c>
      <c r="F88" s="4"/>
      <c r="G88" s="2"/>
    </row>
    <row r="89" spans="1:7" ht="12.75" customHeight="1">
      <c r="A89" s="30" t="s">
        <v>242</v>
      </c>
      <c r="B89" s="3">
        <v>2.8</v>
      </c>
      <c r="C89" s="3">
        <v>2.8</v>
      </c>
      <c r="D89" s="19">
        <v>2.8</v>
      </c>
      <c r="E89" s="4"/>
      <c r="F89" s="4"/>
      <c r="G89" s="2" t="s">
        <v>26</v>
      </c>
    </row>
    <row r="90" spans="1:7" ht="12.75" customHeight="1">
      <c r="A90" s="19" t="s">
        <v>224</v>
      </c>
      <c r="B90" s="3">
        <v>1.2</v>
      </c>
      <c r="C90" s="3">
        <v>1.2</v>
      </c>
      <c r="D90" s="3">
        <v>1.2</v>
      </c>
      <c r="E90" s="3">
        <v>1.2</v>
      </c>
      <c r="F90" s="4"/>
      <c r="G90" s="2" t="s">
        <v>263</v>
      </c>
    </row>
    <row r="91" spans="1:7" ht="12.75" customHeight="1">
      <c r="A91" s="4" t="s">
        <v>68</v>
      </c>
      <c r="B91" s="3">
        <v>2.1</v>
      </c>
      <c r="C91" s="3"/>
      <c r="D91" s="4"/>
      <c r="E91" s="3"/>
      <c r="F91" s="19" t="s">
        <v>225</v>
      </c>
      <c r="G91" s="2" t="s">
        <v>1</v>
      </c>
    </row>
    <row r="92" spans="1:7" ht="12.75" customHeight="1">
      <c r="A92" s="24" t="s">
        <v>220</v>
      </c>
      <c r="B92" s="4">
        <v>21.2</v>
      </c>
      <c r="C92" s="4"/>
      <c r="D92" s="3"/>
      <c r="E92" s="3">
        <v>21.2</v>
      </c>
      <c r="F92" s="3"/>
      <c r="G92" s="2"/>
    </row>
    <row r="93" spans="1:7" ht="12.75" customHeight="1">
      <c r="A93" s="24" t="s">
        <v>221</v>
      </c>
      <c r="B93" s="4"/>
      <c r="C93" s="4">
        <v>28.4</v>
      </c>
      <c r="D93" s="3"/>
      <c r="E93" s="3"/>
      <c r="F93" s="3"/>
      <c r="G93" s="2" t="s">
        <v>243</v>
      </c>
    </row>
    <row r="94" spans="1:7" ht="12.75" customHeight="1">
      <c r="A94" s="4"/>
      <c r="B94" s="5">
        <f>SUM(B75:B93)</f>
        <v>60.5</v>
      </c>
      <c r="C94" s="5">
        <f>SUM(C75:C93)</f>
        <v>78.599999999999994</v>
      </c>
      <c r="D94" s="20">
        <f>SUM(D75:D93)</f>
        <v>51.499999999999993</v>
      </c>
      <c r="E94" s="5">
        <f>SUM(E75:E93)</f>
        <v>56.900000000000006</v>
      </c>
      <c r="F94" s="4"/>
      <c r="G94" s="2"/>
    </row>
    <row r="95" spans="1:7" ht="12.75" customHeight="1">
      <c r="A95" s="4"/>
      <c r="B95" s="4"/>
      <c r="C95" s="4"/>
      <c r="E95" s="4"/>
      <c r="F95" s="4"/>
      <c r="G95" s="2"/>
    </row>
    <row r="96" spans="1:7" ht="12.75" customHeight="1">
      <c r="A96" s="37" t="s">
        <v>69</v>
      </c>
      <c r="B96" s="38"/>
      <c r="C96" s="38"/>
      <c r="D96" s="38"/>
      <c r="E96" s="38"/>
      <c r="F96" s="38"/>
      <c r="G96" s="39"/>
    </row>
    <row r="97" spans="1:7" ht="12.75" customHeight="1">
      <c r="A97" s="3" t="s">
        <v>70</v>
      </c>
      <c r="B97" s="3">
        <v>9</v>
      </c>
      <c r="C97" s="3"/>
      <c r="D97" s="4"/>
      <c r="E97" s="4"/>
      <c r="F97" s="4" t="s">
        <v>71</v>
      </c>
      <c r="G97" s="2" t="s">
        <v>2</v>
      </c>
    </row>
    <row r="98" spans="1:7" ht="12.75" customHeight="1">
      <c r="A98" s="3" t="s">
        <v>57</v>
      </c>
      <c r="B98" s="3"/>
      <c r="C98" s="3">
        <v>15.1</v>
      </c>
      <c r="D98" s="3">
        <v>15.1</v>
      </c>
      <c r="E98" s="3">
        <v>15.1</v>
      </c>
      <c r="F98" s="4" t="s">
        <v>71</v>
      </c>
      <c r="G98" s="2" t="s">
        <v>3</v>
      </c>
    </row>
    <row r="99" spans="1:7" ht="12.75" customHeight="1">
      <c r="A99" s="4" t="s">
        <v>184</v>
      </c>
      <c r="B99" s="3">
        <v>9.8000000000000007</v>
      </c>
      <c r="C99" s="3">
        <v>9.8000000000000007</v>
      </c>
      <c r="D99" s="3">
        <v>9.8000000000000007</v>
      </c>
      <c r="E99" s="4"/>
      <c r="F99" s="3" t="s">
        <v>72</v>
      </c>
      <c r="G99" s="2" t="s">
        <v>30</v>
      </c>
    </row>
    <row r="100" spans="1:7" ht="12.75" customHeight="1">
      <c r="A100" s="4" t="s">
        <v>73</v>
      </c>
      <c r="B100" s="4">
        <v>8.6</v>
      </c>
      <c r="C100" s="4">
        <v>8.6</v>
      </c>
      <c r="D100" s="4">
        <v>8.6</v>
      </c>
      <c r="E100" s="4">
        <v>8.6</v>
      </c>
      <c r="F100" s="3" t="s">
        <v>74</v>
      </c>
      <c r="G100" s="2"/>
    </row>
    <row r="101" spans="1:7" ht="12.75" customHeight="1">
      <c r="A101" s="3" t="s">
        <v>133</v>
      </c>
      <c r="B101" s="3">
        <v>4.3</v>
      </c>
      <c r="C101" s="3">
        <v>4.3</v>
      </c>
      <c r="D101" s="3">
        <v>4.3</v>
      </c>
      <c r="E101" s="3">
        <v>4.3</v>
      </c>
      <c r="F101" s="3" t="s">
        <v>56</v>
      </c>
      <c r="G101" s="2" t="s">
        <v>244</v>
      </c>
    </row>
    <row r="102" spans="1:7" ht="12.75" customHeight="1">
      <c r="A102" s="3" t="s">
        <v>134</v>
      </c>
      <c r="B102" s="3">
        <v>1.5</v>
      </c>
      <c r="C102" s="3">
        <v>1.5</v>
      </c>
      <c r="D102" s="3">
        <v>1.5</v>
      </c>
      <c r="E102" s="3"/>
      <c r="F102" s="4"/>
      <c r="G102" s="2"/>
    </row>
    <row r="103" spans="1:7" ht="13">
      <c r="A103" s="25" t="s">
        <v>245</v>
      </c>
      <c r="B103" s="13">
        <v>1.5</v>
      </c>
      <c r="C103" s="13">
        <v>1.5</v>
      </c>
      <c r="D103" s="13">
        <v>1.5</v>
      </c>
      <c r="E103" s="13"/>
      <c r="F103" s="13" t="s">
        <v>71</v>
      </c>
      <c r="G103" s="2" t="s">
        <v>0</v>
      </c>
    </row>
    <row r="104" spans="1:7" ht="12.75" customHeight="1">
      <c r="A104" s="3" t="s">
        <v>135</v>
      </c>
      <c r="B104" s="3">
        <v>2.7</v>
      </c>
      <c r="C104" s="3">
        <v>2.7</v>
      </c>
      <c r="D104" s="3">
        <v>2.7</v>
      </c>
      <c r="E104" s="3">
        <v>2.7</v>
      </c>
      <c r="F104" s="4" t="s">
        <v>136</v>
      </c>
      <c r="G104" s="2" t="s">
        <v>37</v>
      </c>
    </row>
    <row r="105" spans="1:7" ht="12.75" customHeight="1">
      <c r="A105" s="4" t="s">
        <v>137</v>
      </c>
      <c r="B105" s="3">
        <v>1</v>
      </c>
      <c r="C105" s="3">
        <v>1</v>
      </c>
      <c r="D105" s="3">
        <v>1</v>
      </c>
      <c r="E105" s="3"/>
      <c r="F105" s="4" t="s">
        <v>138</v>
      </c>
      <c r="G105" s="2" t="s">
        <v>246</v>
      </c>
    </row>
    <row r="106" spans="1:7" ht="12.75" customHeight="1">
      <c r="A106" s="4" t="s">
        <v>183</v>
      </c>
      <c r="B106" s="3">
        <v>6.6</v>
      </c>
      <c r="C106" s="3"/>
      <c r="E106" s="3">
        <v>6.6</v>
      </c>
      <c r="F106" s="4"/>
      <c r="G106" s="2" t="s">
        <v>247</v>
      </c>
    </row>
    <row r="107" spans="1:7" ht="12.75" customHeight="1">
      <c r="A107" s="3" t="s">
        <v>42</v>
      </c>
      <c r="B107" s="3">
        <v>2.8</v>
      </c>
      <c r="C107" s="3">
        <v>2.8</v>
      </c>
      <c r="D107" s="4">
        <v>2.8</v>
      </c>
      <c r="E107" s="4">
        <v>2.8</v>
      </c>
      <c r="F107" s="4"/>
      <c r="G107" s="2" t="s">
        <v>248</v>
      </c>
    </row>
    <row r="108" spans="1:7" ht="12.75" customHeight="1">
      <c r="A108" s="4"/>
      <c r="B108" s="5">
        <f>SUM(B97:B107)</f>
        <v>47.800000000000004</v>
      </c>
      <c r="C108" s="5">
        <f>SUM(C97:C107)</f>
        <v>47.3</v>
      </c>
      <c r="D108" s="5">
        <f>SUM(D97:D107)</f>
        <v>47.3</v>
      </c>
      <c r="E108" s="5">
        <f>SUM(E97:E107)</f>
        <v>40.099999999999994</v>
      </c>
      <c r="F108" s="4"/>
      <c r="G108" s="2"/>
    </row>
    <row r="109" spans="1:7" ht="12.75" customHeight="1">
      <c r="A109" s="4"/>
      <c r="B109" s="4"/>
      <c r="C109" s="4"/>
      <c r="D109" s="4"/>
      <c r="E109" s="4"/>
      <c r="F109" s="4"/>
      <c r="G109" s="2"/>
    </row>
    <row r="110" spans="1:7" ht="12.75" customHeight="1">
      <c r="A110" s="37" t="s">
        <v>139</v>
      </c>
      <c r="B110" s="38"/>
      <c r="C110" s="38"/>
      <c r="D110" s="38"/>
      <c r="E110" s="38"/>
      <c r="F110" s="38"/>
      <c r="G110" s="39"/>
    </row>
    <row r="111" spans="1:7" ht="12.75" customHeight="1">
      <c r="A111" s="4" t="s">
        <v>140</v>
      </c>
      <c r="B111" s="3">
        <v>0.4</v>
      </c>
      <c r="C111" s="3">
        <v>0.4</v>
      </c>
      <c r="D111" s="3">
        <v>0.4</v>
      </c>
      <c r="E111" s="3">
        <v>0.4</v>
      </c>
      <c r="F111" s="4"/>
      <c r="G111" s="2"/>
    </row>
    <row r="112" spans="1:7" ht="12.75" customHeight="1">
      <c r="A112" s="19" t="s">
        <v>235</v>
      </c>
      <c r="B112" s="3">
        <v>1</v>
      </c>
      <c r="C112" s="3">
        <v>1</v>
      </c>
      <c r="D112" s="3">
        <v>1</v>
      </c>
      <c r="E112" s="3">
        <v>1</v>
      </c>
      <c r="F112" s="3"/>
      <c r="G112" s="2"/>
    </row>
    <row r="113" spans="1:7" ht="12.75" customHeight="1">
      <c r="A113" s="19" t="s">
        <v>234</v>
      </c>
      <c r="B113" s="3">
        <v>2</v>
      </c>
      <c r="C113" s="3">
        <v>2</v>
      </c>
      <c r="D113" s="3">
        <v>2</v>
      </c>
      <c r="E113" s="3">
        <v>2</v>
      </c>
      <c r="F113" s="3"/>
      <c r="G113" s="2"/>
    </row>
    <row r="114" spans="1:7" ht="12.75" customHeight="1">
      <c r="A114" s="14" t="s">
        <v>141</v>
      </c>
      <c r="B114" s="12">
        <v>1.2</v>
      </c>
      <c r="C114" s="12">
        <v>1.2</v>
      </c>
      <c r="D114" s="12">
        <v>1.2</v>
      </c>
      <c r="E114" s="12">
        <v>1.2</v>
      </c>
      <c r="F114" s="12" t="s">
        <v>142</v>
      </c>
      <c r="G114" s="2" t="s">
        <v>23</v>
      </c>
    </row>
    <row r="115" spans="1:7" ht="12.75" customHeight="1">
      <c r="A115" s="4" t="s">
        <v>143</v>
      </c>
      <c r="B115" s="3">
        <v>2</v>
      </c>
      <c r="C115" s="3">
        <v>2</v>
      </c>
      <c r="D115" s="3">
        <v>2</v>
      </c>
      <c r="E115" s="3">
        <v>2</v>
      </c>
      <c r="F115" s="4"/>
      <c r="G115" s="2"/>
    </row>
    <row r="116" spans="1:7" ht="12.75" customHeight="1">
      <c r="A116" s="29" t="s">
        <v>233</v>
      </c>
      <c r="B116" s="15">
        <v>0.6</v>
      </c>
      <c r="C116" s="15">
        <v>0.6</v>
      </c>
      <c r="D116" s="15">
        <v>0.6</v>
      </c>
      <c r="E116" s="15">
        <v>0.6</v>
      </c>
      <c r="F116" s="21" t="s">
        <v>144</v>
      </c>
      <c r="G116" s="2"/>
    </row>
    <row r="117" spans="1:7" ht="12.75" customHeight="1">
      <c r="A117" s="6" t="s">
        <v>145</v>
      </c>
      <c r="B117" s="6">
        <v>0.1</v>
      </c>
      <c r="C117" s="6">
        <v>0.1</v>
      </c>
      <c r="D117" s="6">
        <v>0.1</v>
      </c>
      <c r="E117" s="6">
        <v>0.1</v>
      </c>
      <c r="F117" s="21" t="s">
        <v>146</v>
      </c>
      <c r="G117" s="2"/>
    </row>
    <row r="118" spans="1:7" ht="13">
      <c r="A118" s="16" t="s">
        <v>147</v>
      </c>
      <c r="B118" s="16">
        <v>0.1</v>
      </c>
      <c r="C118" s="16">
        <v>0.1</v>
      </c>
      <c r="D118" s="16">
        <v>0.1</v>
      </c>
      <c r="E118" s="16">
        <v>0.1</v>
      </c>
      <c r="F118" s="22" t="s">
        <v>146</v>
      </c>
      <c r="G118" s="2" t="s">
        <v>24</v>
      </c>
    </row>
    <row r="119" spans="1:7" ht="12.75" customHeight="1">
      <c r="A119" s="3" t="s">
        <v>148</v>
      </c>
      <c r="B119" s="3">
        <v>0.2</v>
      </c>
      <c r="C119" s="3">
        <v>0.2</v>
      </c>
      <c r="D119" s="3">
        <v>0.2</v>
      </c>
      <c r="E119" s="3">
        <v>0.2</v>
      </c>
      <c r="F119" s="4" t="s">
        <v>139</v>
      </c>
      <c r="G119" s="2" t="s">
        <v>25</v>
      </c>
    </row>
    <row r="120" spans="1:7" ht="12.75" customHeight="1">
      <c r="A120" s="4"/>
      <c r="B120" s="5">
        <f>SUM(B111:B119)</f>
        <v>7.5999999999999988</v>
      </c>
      <c r="C120" s="5">
        <f t="shared" ref="C120:E120" si="0">SUM(C111:C119)</f>
        <v>7.5999999999999988</v>
      </c>
      <c r="D120" s="5">
        <f t="shared" si="0"/>
        <v>7.5999999999999988</v>
      </c>
      <c r="E120" s="5">
        <f t="shared" si="0"/>
        <v>7.5999999999999988</v>
      </c>
      <c r="F120" s="4"/>
      <c r="G120" s="2"/>
    </row>
    <row r="121" spans="1:7" ht="12.75" customHeight="1">
      <c r="A121" s="4"/>
      <c r="B121" s="4"/>
      <c r="C121" s="4"/>
      <c r="D121" s="4"/>
      <c r="E121" s="4"/>
      <c r="F121" s="4"/>
      <c r="G121" s="2"/>
    </row>
    <row r="122" spans="1:7" ht="12.75" customHeight="1">
      <c r="A122" s="37" t="s">
        <v>149</v>
      </c>
      <c r="B122" s="38"/>
      <c r="C122" s="38"/>
      <c r="D122" s="38"/>
      <c r="E122" s="38"/>
      <c r="F122" s="38"/>
      <c r="G122" s="39"/>
    </row>
    <row r="123" spans="1:7" ht="12.75" customHeight="1">
      <c r="A123" s="4" t="s">
        <v>150</v>
      </c>
      <c r="B123" s="3">
        <v>6.8</v>
      </c>
      <c r="C123" s="3">
        <v>6.8</v>
      </c>
      <c r="D123" s="3">
        <v>6.8</v>
      </c>
      <c r="E123" s="3">
        <v>6.8</v>
      </c>
      <c r="F123" s="4" t="s">
        <v>151</v>
      </c>
      <c r="G123" s="2" t="s">
        <v>18</v>
      </c>
    </row>
    <row r="124" spans="1:7" ht="12.75" customHeight="1">
      <c r="A124" s="24" t="s">
        <v>190</v>
      </c>
      <c r="B124" s="3">
        <v>5</v>
      </c>
      <c r="C124" s="3">
        <v>5</v>
      </c>
      <c r="D124" s="3">
        <v>5</v>
      </c>
      <c r="E124" s="3">
        <v>5</v>
      </c>
      <c r="F124" s="3" t="s">
        <v>79</v>
      </c>
      <c r="G124" s="2" t="s">
        <v>191</v>
      </c>
    </row>
    <row r="125" spans="1:7" ht="12.75" customHeight="1">
      <c r="A125" s="3" t="s">
        <v>77</v>
      </c>
      <c r="B125" s="3">
        <v>0.7</v>
      </c>
      <c r="C125" s="3">
        <v>0.7</v>
      </c>
      <c r="D125" s="3">
        <v>0.7</v>
      </c>
      <c r="E125" s="3">
        <v>0.7</v>
      </c>
      <c r="F125" s="3" t="s">
        <v>80</v>
      </c>
      <c r="G125" s="2" t="s">
        <v>19</v>
      </c>
    </row>
    <row r="126" spans="1:7" ht="12.75" customHeight="1">
      <c r="A126" s="4" t="s">
        <v>166</v>
      </c>
      <c r="B126" s="3">
        <v>3.3</v>
      </c>
      <c r="C126" s="3">
        <v>3.3</v>
      </c>
      <c r="D126" s="3">
        <v>3.3</v>
      </c>
      <c r="E126" s="3">
        <v>3.3</v>
      </c>
      <c r="F126" s="3" t="s">
        <v>167</v>
      </c>
      <c r="G126" s="2" t="s">
        <v>231</v>
      </c>
    </row>
    <row r="127" spans="1:7" ht="12.75" customHeight="1">
      <c r="A127" s="4" t="s">
        <v>168</v>
      </c>
      <c r="B127" s="3">
        <v>2.4</v>
      </c>
      <c r="C127" s="3"/>
      <c r="D127" s="3"/>
      <c r="E127" s="3">
        <v>2.4</v>
      </c>
      <c r="F127" s="19" t="s">
        <v>230</v>
      </c>
      <c r="G127" s="2"/>
    </row>
    <row r="128" spans="1:7" ht="12.75" customHeight="1">
      <c r="A128" s="4" t="s">
        <v>169</v>
      </c>
      <c r="B128" s="3">
        <v>1.3</v>
      </c>
      <c r="C128" s="3">
        <v>1.3</v>
      </c>
      <c r="D128" s="3">
        <v>1.3</v>
      </c>
      <c r="E128" s="3">
        <v>1.3</v>
      </c>
      <c r="F128" s="3" t="s">
        <v>170</v>
      </c>
      <c r="G128" s="2"/>
    </row>
    <row r="129" spans="1:7" ht="12.75" customHeight="1">
      <c r="A129" s="6" t="s">
        <v>171</v>
      </c>
      <c r="B129" s="7"/>
      <c r="C129" s="7"/>
      <c r="D129" s="6">
        <v>8.8000000000000007</v>
      </c>
      <c r="E129" s="6"/>
      <c r="F129" s="40" t="s">
        <v>249</v>
      </c>
      <c r="G129" s="2" t="s">
        <v>20</v>
      </c>
    </row>
    <row r="130" spans="1:7" ht="12.75" customHeight="1">
      <c r="A130" s="6" t="s">
        <v>172</v>
      </c>
      <c r="B130" s="7">
        <v>6.6</v>
      </c>
      <c r="C130" s="7">
        <v>6.6</v>
      </c>
      <c r="D130" s="6">
        <v>6.6</v>
      </c>
      <c r="E130" s="6">
        <v>6.6</v>
      </c>
      <c r="F130" s="21" t="s">
        <v>112</v>
      </c>
      <c r="G130" s="2" t="s">
        <v>229</v>
      </c>
    </row>
    <row r="131" spans="1:7" ht="12.75" customHeight="1">
      <c r="A131" s="28" t="s">
        <v>228</v>
      </c>
      <c r="B131" s="7">
        <v>6</v>
      </c>
      <c r="C131" s="7">
        <v>6</v>
      </c>
      <c r="D131" s="7">
        <v>6</v>
      </c>
      <c r="E131" s="7">
        <v>6</v>
      </c>
      <c r="F131" s="21" t="s">
        <v>113</v>
      </c>
      <c r="G131" s="2" t="s">
        <v>21</v>
      </c>
    </row>
    <row r="132" spans="1:7" ht="12.75" customHeight="1">
      <c r="A132" s="4"/>
      <c r="B132" s="5">
        <f>SUM(B123:B131)</f>
        <v>32.1</v>
      </c>
      <c r="C132" s="5">
        <f>SUM(C123:C131)</f>
        <v>29.700000000000003</v>
      </c>
      <c r="D132" s="5">
        <f>C132</f>
        <v>29.700000000000003</v>
      </c>
      <c r="E132" s="5">
        <f>SUM(E123:E131)</f>
        <v>32.1</v>
      </c>
      <c r="F132" s="4"/>
      <c r="G132" s="2"/>
    </row>
    <row r="133" spans="1:7" ht="12.75" customHeight="1">
      <c r="A133" s="4"/>
      <c r="B133" s="4"/>
      <c r="C133" s="4"/>
      <c r="D133" s="4"/>
      <c r="E133" s="4"/>
      <c r="F133" s="4"/>
      <c r="G133" s="2"/>
    </row>
    <row r="134" spans="1:7" ht="12.75" customHeight="1">
      <c r="A134" s="37" t="s">
        <v>114</v>
      </c>
      <c r="B134" s="38"/>
      <c r="C134" s="38"/>
      <c r="D134" s="38"/>
      <c r="E134" s="38"/>
      <c r="F134" s="38"/>
      <c r="G134" s="39"/>
    </row>
    <row r="135" spans="1:7" ht="12.75" customHeight="1">
      <c r="A135" s="7" t="s">
        <v>115</v>
      </c>
      <c r="B135" s="6">
        <v>2</v>
      </c>
      <c r="C135" s="6">
        <v>2</v>
      </c>
      <c r="D135" s="6">
        <v>2</v>
      </c>
      <c r="E135" s="6">
        <v>2</v>
      </c>
      <c r="F135" s="21" t="s">
        <v>116</v>
      </c>
      <c r="G135" s="2" t="s">
        <v>8</v>
      </c>
    </row>
    <row r="136" spans="1:7" ht="12.75" customHeight="1">
      <c r="A136" s="6" t="s">
        <v>117</v>
      </c>
      <c r="B136" s="6">
        <v>0.5</v>
      </c>
      <c r="C136" s="6">
        <v>0.5</v>
      </c>
      <c r="D136" s="6">
        <v>0.5</v>
      </c>
      <c r="E136" s="6">
        <v>0.5</v>
      </c>
      <c r="F136" s="23" t="s">
        <v>78</v>
      </c>
      <c r="G136" s="2" t="s">
        <v>9</v>
      </c>
    </row>
    <row r="137" spans="1:7" ht="12.75" customHeight="1">
      <c r="A137" s="6" t="s">
        <v>118</v>
      </c>
      <c r="B137" s="6">
        <v>2</v>
      </c>
      <c r="C137" s="6">
        <v>2</v>
      </c>
      <c r="D137" s="6">
        <v>2</v>
      </c>
      <c r="E137" s="6">
        <v>2</v>
      </c>
      <c r="F137" s="23" t="s">
        <v>78</v>
      </c>
      <c r="G137" s="2" t="s">
        <v>10</v>
      </c>
    </row>
    <row r="138" spans="1:7" ht="12.75" customHeight="1">
      <c r="A138" s="6" t="s">
        <v>119</v>
      </c>
      <c r="B138" s="6">
        <v>1.1000000000000001</v>
      </c>
      <c r="C138" s="6">
        <v>1.1000000000000001</v>
      </c>
      <c r="D138" s="6">
        <v>1.1000000000000001</v>
      </c>
      <c r="E138" s="6">
        <v>1.1000000000000001</v>
      </c>
      <c r="F138" s="23" t="s">
        <v>78</v>
      </c>
      <c r="G138" s="2" t="s">
        <v>11</v>
      </c>
    </row>
    <row r="139" spans="1:7" ht="12.75" customHeight="1">
      <c r="A139" s="4" t="s">
        <v>120</v>
      </c>
      <c r="B139" s="3">
        <v>0.4</v>
      </c>
      <c r="C139" s="3">
        <v>0.4</v>
      </c>
      <c r="D139" s="3">
        <v>0.4</v>
      </c>
      <c r="E139" s="3">
        <v>0.4</v>
      </c>
      <c r="F139" s="4"/>
      <c r="G139" s="2"/>
    </row>
    <row r="140" spans="1:7" ht="12.75" customHeight="1">
      <c r="A140" s="24" t="s">
        <v>232</v>
      </c>
      <c r="B140" s="3">
        <v>0.3</v>
      </c>
      <c r="C140" s="3">
        <v>0.3</v>
      </c>
      <c r="D140" s="3">
        <v>0.3</v>
      </c>
      <c r="E140" s="3">
        <v>0.3</v>
      </c>
      <c r="F140" s="3" t="s">
        <v>121</v>
      </c>
      <c r="G140" s="2"/>
    </row>
    <row r="141" spans="1:7" ht="12.75" customHeight="1">
      <c r="A141" s="25" t="s">
        <v>226</v>
      </c>
      <c r="B141" s="3">
        <v>0.2</v>
      </c>
      <c r="C141" s="3">
        <v>0.2</v>
      </c>
      <c r="D141" s="3">
        <v>0.2</v>
      </c>
      <c r="E141" s="3">
        <v>0.2</v>
      </c>
      <c r="F141" s="13"/>
      <c r="G141" s="2"/>
    </row>
    <row r="142" spans="1:7" ht="12.75" customHeight="1">
      <c r="A142" s="25" t="s">
        <v>227</v>
      </c>
      <c r="B142" s="3">
        <v>0.6</v>
      </c>
      <c r="C142" s="3">
        <v>0.6</v>
      </c>
      <c r="D142" s="3">
        <v>0.6</v>
      </c>
      <c r="E142" s="3">
        <v>0.6</v>
      </c>
      <c r="F142" s="13" t="s">
        <v>122</v>
      </c>
      <c r="G142" s="2" t="s">
        <v>12</v>
      </c>
    </row>
    <row r="143" spans="1:7" ht="12.75" customHeight="1">
      <c r="A143" s="13"/>
      <c r="B143" s="5">
        <f>SUM(B135:B142)</f>
        <v>7.1</v>
      </c>
      <c r="C143" s="5">
        <f t="shared" ref="C143:E143" si="1">SUM(C135:C142)</f>
        <v>7.1</v>
      </c>
      <c r="D143" s="5">
        <f t="shared" si="1"/>
        <v>7.1</v>
      </c>
      <c r="E143" s="5">
        <f t="shared" si="1"/>
        <v>7.1</v>
      </c>
      <c r="F143" s="13"/>
      <c r="G143" s="2"/>
    </row>
    <row r="144" spans="1:7" ht="12.75" customHeight="1">
      <c r="A144" s="13"/>
      <c r="B144" s="9"/>
      <c r="C144" s="9"/>
      <c r="D144" s="9"/>
      <c r="E144" s="9"/>
      <c r="F144" s="13"/>
      <c r="G144" s="2"/>
    </row>
    <row r="145" spans="1:7" ht="6" customHeight="1">
      <c r="A145" s="34"/>
      <c r="B145" s="35"/>
      <c r="C145" s="35"/>
      <c r="D145" s="35"/>
      <c r="E145" s="35"/>
      <c r="F145" s="35"/>
      <c r="G145" s="36"/>
    </row>
    <row r="146" spans="1:7" ht="12.75" customHeight="1">
      <c r="A146" s="5" t="s">
        <v>81</v>
      </c>
      <c r="B146" s="5">
        <f>B9+B19+B33+B39+B72+B108+B120+B132+B143</f>
        <v>253.47</v>
      </c>
      <c r="C146" s="5">
        <f>C9+C19+C33+C72+C108+C120+C132+C143</f>
        <v>207.86999999999998</v>
      </c>
      <c r="D146" s="5">
        <f>D9+D19+D33+D54+D58+D72+D108+D120+D132+D143</f>
        <v>299.87000000000006</v>
      </c>
      <c r="E146" s="5">
        <f>E9+E19+E33+E72+E108+E120+E132+E143</f>
        <v>192.17</v>
      </c>
      <c r="F146" s="9"/>
      <c r="G146" s="2"/>
    </row>
    <row r="147" spans="1:7" ht="12.75" customHeight="1">
      <c r="A147" s="5" t="s">
        <v>82</v>
      </c>
      <c r="B147" s="5">
        <f>B94</f>
        <v>60.5</v>
      </c>
      <c r="C147" s="5">
        <f>C39+C94</f>
        <v>175.8</v>
      </c>
      <c r="D147" s="5">
        <f>D46+D94</f>
        <v>136.5</v>
      </c>
      <c r="E147" s="5">
        <f>E94</f>
        <v>56.900000000000006</v>
      </c>
      <c r="F147" s="9"/>
      <c r="G147" s="2"/>
    </row>
    <row r="148" spans="1:7" ht="12.75" customHeight="1">
      <c r="A148" s="5" t="s">
        <v>83</v>
      </c>
      <c r="B148" s="5">
        <f>SUM(B146:B147)</f>
        <v>313.97000000000003</v>
      </c>
      <c r="C148" s="5">
        <f>SUM(C146:C147)</f>
        <v>383.66999999999996</v>
      </c>
      <c r="D148" s="5">
        <f>SUM(D146:D147)</f>
        <v>436.37000000000006</v>
      </c>
      <c r="E148" s="5">
        <f>SUM(E146:E147)</f>
        <v>249.07</v>
      </c>
      <c r="F148" s="9"/>
      <c r="G148" s="2"/>
    </row>
    <row r="149" spans="1:7" ht="12.75" customHeight="1">
      <c r="A149" s="7" t="s">
        <v>124</v>
      </c>
      <c r="B149" s="5"/>
      <c r="C149" s="5"/>
      <c r="D149" s="5"/>
      <c r="E149" s="5"/>
      <c r="F149" s="17"/>
      <c r="G149" s="2"/>
    </row>
  </sheetData>
  <mergeCells count="14">
    <mergeCell ref="A67:G67"/>
    <mergeCell ref="A145:G145"/>
    <mergeCell ref="A35:G35"/>
    <mergeCell ref="A2:G2"/>
    <mergeCell ref="A11:G11"/>
    <mergeCell ref="A21:G21"/>
    <mergeCell ref="A41:G41"/>
    <mergeCell ref="A48:G48"/>
    <mergeCell ref="A56:G56"/>
    <mergeCell ref="A74:G74"/>
    <mergeCell ref="A96:G96"/>
    <mergeCell ref="A110:G110"/>
    <mergeCell ref="A122:G122"/>
    <mergeCell ref="A134:G134"/>
  </mergeCells>
  <phoneticPr fontId="11" type="noConversion"/>
  <pageMargins left="0.25" right="0.25" top="0.25" bottom="0.25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Gear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 Lichter</cp:lastModifiedBy>
  <cp:lastPrinted>2015-03-07T21:52:01Z</cp:lastPrinted>
  <dcterms:created xsi:type="dcterms:W3CDTF">2015-03-07T21:50:46Z</dcterms:created>
  <dcterms:modified xsi:type="dcterms:W3CDTF">2015-03-15T02:52:25Z</dcterms:modified>
</cp:coreProperties>
</file>